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1 Trimestre 2019\FORMATOS DE LDF\"/>
    </mc:Choice>
  </mc:AlternateContent>
  <bookViews>
    <workbookView xWindow="0" yWindow="0" windowWidth="28800" windowHeight="12435"/>
  </bookViews>
  <sheets>
    <sheet name="Ene-Mzo" sheetId="3" r:id="rId1"/>
  </sheets>
  <definedNames>
    <definedName name="_xlnm.Print_Area" localSheetId="0">'Ene-Mzo'!$A$1:$H$171</definedName>
    <definedName name="_xlnm.Print_Titles" localSheetId="0">'Ene-Mzo'!$1:$9</definedName>
  </definedNames>
  <calcPr calcId="152511"/>
</workbook>
</file>

<file path=xl/calcChain.xml><?xml version="1.0" encoding="utf-8"?>
<calcChain xmlns="http://schemas.openxmlformats.org/spreadsheetml/2006/main">
  <c r="D28" i="3" l="1"/>
  <c r="D24" i="3"/>
  <c r="D20" i="3"/>
  <c r="E62" i="3" l="1"/>
  <c r="E158" i="3" l="1"/>
  <c r="H158" i="3" s="1"/>
  <c r="H157" i="3"/>
  <c r="E157" i="3"/>
  <c r="E156" i="3"/>
  <c r="H156" i="3" s="1"/>
  <c r="H155" i="3"/>
  <c r="E155" i="3"/>
  <c r="E154" i="3"/>
  <c r="H154" i="3" s="1"/>
  <c r="H153" i="3"/>
  <c r="E153" i="3"/>
  <c r="E152" i="3"/>
  <c r="H152" i="3" s="1"/>
  <c r="G151" i="3"/>
  <c r="F151" i="3"/>
  <c r="E151" i="3"/>
  <c r="D151" i="3"/>
  <c r="C151" i="3"/>
  <c r="C147" i="3"/>
  <c r="H149" i="3"/>
  <c r="E149" i="3"/>
  <c r="E148" i="3"/>
  <c r="G147" i="3"/>
  <c r="F147" i="3"/>
  <c r="D147" i="3"/>
  <c r="E146" i="3"/>
  <c r="H146" i="3" s="1"/>
  <c r="E145" i="3"/>
  <c r="H145" i="3" s="1"/>
  <c r="E144" i="3"/>
  <c r="H144" i="3" s="1"/>
  <c r="E143" i="3"/>
  <c r="H143" i="3" s="1"/>
  <c r="E142" i="3"/>
  <c r="H142" i="3" s="1"/>
  <c r="E141" i="3"/>
  <c r="H141" i="3" s="1"/>
  <c r="E140" i="3"/>
  <c r="E138" i="3" s="1"/>
  <c r="E139" i="3"/>
  <c r="H139" i="3" s="1"/>
  <c r="G138" i="3"/>
  <c r="F138" i="3"/>
  <c r="D138" i="3"/>
  <c r="C138" i="3"/>
  <c r="E137" i="3"/>
  <c r="H137" i="3" s="1"/>
  <c r="E136" i="3"/>
  <c r="H136" i="3" s="1"/>
  <c r="E135" i="3"/>
  <c r="H135" i="3" s="1"/>
  <c r="G134" i="3"/>
  <c r="F134" i="3"/>
  <c r="D134" i="3"/>
  <c r="C134" i="3"/>
  <c r="E133" i="3"/>
  <c r="H133" i="3" s="1"/>
  <c r="E132" i="3"/>
  <c r="H132" i="3" s="1"/>
  <c r="E131" i="3"/>
  <c r="H131" i="3" s="1"/>
  <c r="E130" i="3"/>
  <c r="H130" i="3" s="1"/>
  <c r="E129" i="3"/>
  <c r="H129" i="3" s="1"/>
  <c r="E128" i="3"/>
  <c r="H128" i="3" s="1"/>
  <c r="E127" i="3"/>
  <c r="H127" i="3" s="1"/>
  <c r="E126" i="3"/>
  <c r="H126" i="3" s="1"/>
  <c r="E125" i="3"/>
  <c r="G124" i="3"/>
  <c r="F124" i="3"/>
  <c r="D124" i="3"/>
  <c r="C124" i="3"/>
  <c r="E123" i="3"/>
  <c r="H123" i="3" s="1"/>
  <c r="E122" i="3"/>
  <c r="H122" i="3" s="1"/>
  <c r="E121" i="3"/>
  <c r="H121" i="3" s="1"/>
  <c r="E120" i="3"/>
  <c r="H120" i="3" s="1"/>
  <c r="E119" i="3"/>
  <c r="H119" i="3" s="1"/>
  <c r="E118" i="3"/>
  <c r="H118" i="3" s="1"/>
  <c r="E117" i="3"/>
  <c r="H117" i="3" s="1"/>
  <c r="E116" i="3"/>
  <c r="H115" i="3"/>
  <c r="E115" i="3"/>
  <c r="G114" i="3"/>
  <c r="F114" i="3"/>
  <c r="D114" i="3"/>
  <c r="C114" i="3"/>
  <c r="E113" i="3"/>
  <c r="H113" i="3" s="1"/>
  <c r="E112" i="3"/>
  <c r="H112" i="3" s="1"/>
  <c r="E111" i="3"/>
  <c r="H111" i="3" s="1"/>
  <c r="E110" i="3"/>
  <c r="H110" i="3" s="1"/>
  <c r="E109" i="3"/>
  <c r="H109" i="3" s="1"/>
  <c r="E108" i="3"/>
  <c r="H108" i="3" s="1"/>
  <c r="E107" i="3"/>
  <c r="H107" i="3" s="1"/>
  <c r="E106" i="3"/>
  <c r="E105" i="3"/>
  <c r="H105" i="3" s="1"/>
  <c r="G104" i="3"/>
  <c r="F104" i="3"/>
  <c r="D104" i="3"/>
  <c r="C104" i="3"/>
  <c r="E103" i="3"/>
  <c r="H103" i="3" s="1"/>
  <c r="E102" i="3"/>
  <c r="H102" i="3" s="1"/>
  <c r="E101" i="3"/>
  <c r="H101" i="3" s="1"/>
  <c r="E100" i="3"/>
  <c r="H100" i="3" s="1"/>
  <c r="E99" i="3"/>
  <c r="H99" i="3" s="1"/>
  <c r="E98" i="3"/>
  <c r="H98" i="3" s="1"/>
  <c r="E97" i="3"/>
  <c r="H97" i="3" s="1"/>
  <c r="E96" i="3"/>
  <c r="H96" i="3" s="1"/>
  <c r="E95" i="3"/>
  <c r="H95" i="3" s="1"/>
  <c r="G94" i="3"/>
  <c r="F94" i="3"/>
  <c r="D94" i="3"/>
  <c r="C94" i="3"/>
  <c r="E93" i="3"/>
  <c r="H93" i="3" s="1"/>
  <c r="E92" i="3"/>
  <c r="H92" i="3" s="1"/>
  <c r="E91" i="3"/>
  <c r="H91" i="3" s="1"/>
  <c r="E90" i="3"/>
  <c r="H90" i="3" s="1"/>
  <c r="E89" i="3"/>
  <c r="H89" i="3" s="1"/>
  <c r="E88" i="3"/>
  <c r="H88" i="3" s="1"/>
  <c r="E87" i="3"/>
  <c r="H87" i="3" s="1"/>
  <c r="G86" i="3"/>
  <c r="F86" i="3"/>
  <c r="D86" i="3"/>
  <c r="C86" i="3"/>
  <c r="H84" i="3"/>
  <c r="E84" i="3"/>
  <c r="E83" i="3"/>
  <c r="H83" i="3" s="1"/>
  <c r="H82" i="3"/>
  <c r="E82" i="3"/>
  <c r="E81" i="3"/>
  <c r="H81" i="3" s="1"/>
  <c r="H80" i="3"/>
  <c r="E80" i="3"/>
  <c r="E79" i="3"/>
  <c r="H79" i="3" s="1"/>
  <c r="H78" i="3"/>
  <c r="E78" i="3"/>
  <c r="E77" i="3"/>
  <c r="H77" i="3" s="1"/>
  <c r="G76" i="3"/>
  <c r="F76" i="3"/>
  <c r="E76" i="3"/>
  <c r="D76" i="3"/>
  <c r="C76" i="3"/>
  <c r="C72" i="3"/>
  <c r="H74" i="3"/>
  <c r="E74" i="3"/>
  <c r="E73" i="3"/>
  <c r="H73" i="3" s="1"/>
  <c r="G72" i="3"/>
  <c r="F72" i="3"/>
  <c r="D72" i="3"/>
  <c r="E71" i="3"/>
  <c r="H71" i="3" s="1"/>
  <c r="E70" i="3"/>
  <c r="H70" i="3" s="1"/>
  <c r="E69" i="3"/>
  <c r="H69" i="3" s="1"/>
  <c r="E68" i="3"/>
  <c r="H68" i="3" s="1"/>
  <c r="E67" i="3"/>
  <c r="H67" i="3" s="1"/>
  <c r="E66" i="3"/>
  <c r="H66" i="3" s="1"/>
  <c r="E65" i="3"/>
  <c r="E63" i="3" s="1"/>
  <c r="E64" i="3"/>
  <c r="H64" i="3" s="1"/>
  <c r="G63" i="3"/>
  <c r="F63" i="3"/>
  <c r="D63" i="3"/>
  <c r="C63" i="3"/>
  <c r="H62" i="3"/>
  <c r="E61" i="3"/>
  <c r="E60" i="3"/>
  <c r="H60" i="3" s="1"/>
  <c r="G59" i="3"/>
  <c r="F59" i="3"/>
  <c r="D59" i="3"/>
  <c r="E58" i="3"/>
  <c r="H58" i="3" s="1"/>
  <c r="E57" i="3"/>
  <c r="H57" i="3" s="1"/>
  <c r="E56" i="3"/>
  <c r="H56" i="3" s="1"/>
  <c r="E55" i="3"/>
  <c r="H55" i="3" s="1"/>
  <c r="E54" i="3"/>
  <c r="H54" i="3" s="1"/>
  <c r="E53" i="3"/>
  <c r="H53" i="3" s="1"/>
  <c r="E52" i="3"/>
  <c r="H52" i="3" s="1"/>
  <c r="E51" i="3"/>
  <c r="E50" i="3"/>
  <c r="H50" i="3" s="1"/>
  <c r="G49" i="3"/>
  <c r="F49" i="3"/>
  <c r="D49" i="3"/>
  <c r="C49" i="3"/>
  <c r="E48" i="3"/>
  <c r="H48" i="3" s="1"/>
  <c r="E47" i="3"/>
  <c r="H47" i="3" s="1"/>
  <c r="E46" i="3"/>
  <c r="H46" i="3" s="1"/>
  <c r="E45" i="3"/>
  <c r="H45" i="3" s="1"/>
  <c r="E44" i="3"/>
  <c r="H44" i="3" s="1"/>
  <c r="E43" i="3"/>
  <c r="H43" i="3" s="1"/>
  <c r="E42" i="3"/>
  <c r="H42" i="3" s="1"/>
  <c r="E41" i="3"/>
  <c r="H41" i="3" s="1"/>
  <c r="E40" i="3"/>
  <c r="H40" i="3" s="1"/>
  <c r="G39" i="3"/>
  <c r="F39" i="3"/>
  <c r="D39" i="3"/>
  <c r="C39" i="3"/>
  <c r="E38" i="3"/>
  <c r="H38" i="3" s="1"/>
  <c r="E37" i="3"/>
  <c r="H37" i="3" s="1"/>
  <c r="E36" i="3"/>
  <c r="H36" i="3" s="1"/>
  <c r="E35" i="3"/>
  <c r="H35" i="3" s="1"/>
  <c r="E34" i="3"/>
  <c r="H34" i="3" s="1"/>
  <c r="F29" i="3"/>
  <c r="E33" i="3"/>
  <c r="H33" i="3" s="1"/>
  <c r="E32" i="3"/>
  <c r="H32" i="3" s="1"/>
  <c r="E31" i="3"/>
  <c r="E30" i="3"/>
  <c r="H30" i="3" s="1"/>
  <c r="G29" i="3"/>
  <c r="C29" i="3"/>
  <c r="E28" i="3"/>
  <c r="H28" i="3" s="1"/>
  <c r="E27" i="3"/>
  <c r="H27" i="3" s="1"/>
  <c r="E26" i="3"/>
  <c r="H26" i="3" s="1"/>
  <c r="E25" i="3"/>
  <c r="H25" i="3" s="1"/>
  <c r="E24" i="3"/>
  <c r="H24" i="3" s="1"/>
  <c r="E23" i="3"/>
  <c r="H23" i="3" s="1"/>
  <c r="E22" i="3"/>
  <c r="H22" i="3" s="1"/>
  <c r="E21" i="3"/>
  <c r="E20" i="3"/>
  <c r="H20" i="3" s="1"/>
  <c r="G19" i="3"/>
  <c r="F19" i="3"/>
  <c r="D19" i="3"/>
  <c r="C19" i="3"/>
  <c r="E18" i="3"/>
  <c r="H18" i="3" s="1"/>
  <c r="E17" i="3"/>
  <c r="H17" i="3" s="1"/>
  <c r="E16" i="3"/>
  <c r="H16" i="3" s="1"/>
  <c r="E15" i="3"/>
  <c r="H15" i="3" s="1"/>
  <c r="E14" i="3"/>
  <c r="H14" i="3" s="1"/>
  <c r="E13" i="3"/>
  <c r="H13" i="3" s="1"/>
  <c r="E12" i="3"/>
  <c r="H12" i="3" s="1"/>
  <c r="G11" i="3"/>
  <c r="F11" i="3"/>
  <c r="D11" i="3"/>
  <c r="C11" i="3"/>
  <c r="C85" i="3" l="1"/>
  <c r="E124" i="3"/>
  <c r="E134" i="3"/>
  <c r="H134" i="3"/>
  <c r="E114" i="3"/>
  <c r="E104" i="3"/>
  <c r="F85" i="3"/>
  <c r="D85" i="3"/>
  <c r="E94" i="3"/>
  <c r="G85" i="3"/>
  <c r="H86" i="3"/>
  <c r="E86" i="3"/>
  <c r="E49" i="3"/>
  <c r="G10" i="3"/>
  <c r="E19" i="3"/>
  <c r="F10" i="3"/>
  <c r="H11" i="3"/>
  <c r="H61" i="3"/>
  <c r="H59" i="3" s="1"/>
  <c r="E59" i="3"/>
  <c r="H39" i="3"/>
  <c r="H76" i="3"/>
  <c r="H151" i="3"/>
  <c r="E29" i="3"/>
  <c r="H94" i="3"/>
  <c r="C59" i="3"/>
  <c r="C10" i="3" s="1"/>
  <c r="C160" i="3" s="1"/>
  <c r="H21" i="3"/>
  <c r="H19" i="3" s="1"/>
  <c r="D29" i="3"/>
  <c r="D10" i="3" s="1"/>
  <c r="H31" i="3"/>
  <c r="H29" i="3" s="1"/>
  <c r="E39" i="3"/>
  <c r="H51" i="3"/>
  <c r="H49" i="3" s="1"/>
  <c r="H65" i="3"/>
  <c r="H63" i="3" s="1"/>
  <c r="E75" i="3"/>
  <c r="H125" i="3"/>
  <c r="H124" i="3" s="1"/>
  <c r="H140" i="3"/>
  <c r="H138" i="3" s="1"/>
  <c r="H148" i="3"/>
  <c r="E150" i="3"/>
  <c r="H150" i="3" s="1"/>
  <c r="H106" i="3"/>
  <c r="H104" i="3" s="1"/>
  <c r="H116" i="3"/>
  <c r="H114" i="3" s="1"/>
  <c r="E11" i="3"/>
  <c r="H147" i="3" l="1"/>
  <c r="F160" i="3"/>
  <c r="D160" i="3"/>
  <c r="G160" i="3"/>
  <c r="H85" i="3"/>
  <c r="H75" i="3"/>
  <c r="H72" i="3" s="1"/>
  <c r="H10" i="3" s="1"/>
  <c r="E72" i="3"/>
  <c r="E10" i="3"/>
  <c r="E147" i="3"/>
  <c r="E85" i="3" s="1"/>
  <c r="H160" i="3" l="1"/>
  <c r="E160" i="3"/>
</calcChain>
</file>

<file path=xl/sharedStrings.xml><?xml version="1.0" encoding="utf-8"?>
<sst xmlns="http://schemas.openxmlformats.org/spreadsheetml/2006/main" count="164" uniqueCount="91">
  <si>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</si>
  <si>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</si>
  <si>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</si>
  <si>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</si>
  <si>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</si>
  <si>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</si>
  <si>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</si>
  <si>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</si>
  <si>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</si>
  <si>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</si>
  <si>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</si>
  <si>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</si>
  <si>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</si>
  <si>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</si>
  <si>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</si>
  <si>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</si>
  <si>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</si>
  <si>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</si>
  <si>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</si>
  <si>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</si>
  <si>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</si>
  <si>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</si>
  <si>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</si>
  <si>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</si>
  <si>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</si>
  <si>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</si>
  <si>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</si>
  <si>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</si>
  <si>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</si>
  <si>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</si>
  <si>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</si>
  <si>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</si>
  <si>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</si>
  <si>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</si>
  <si>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</si>
  <si>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</si>
  <si>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</si>
  <si>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</si>
  <si>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</si>
  <si>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</si>
  <si>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</si>
  <si>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</si>
  <si>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</si>
  <si>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</si>
  <si>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</si>
  <si>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</si>
  <si>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</si>
  <si>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</si>
  <si>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</si>
  <si>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</si>
  <si>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</si>
  <si>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</si>
  <si>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</si>
  <si>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</si>
  <si>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</si>
  <si>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</si>
  <si>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</si>
  <si>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</si>
  <si>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</si>
  <si>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</si>
  <si>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</si>
  <si>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</si>
  <si>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</si>
  <si>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</si>
  <si>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</si>
  <si>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</si>
  <si>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</si>
  <si>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</si>
  <si>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</si>
  <si>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</si>
  <si>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</si>
  <si>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</si>
  <si>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</si>
  <si>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</si>
  <si>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</si>
  <si>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</si>
  <si>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</si>
  <si>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</si>
  <si>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</si>
  <si>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</si>
  <si>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</si>
  <si>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</si>
  <si>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</si>
  <si>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</si>
  <si>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</si>
  <si>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</si>
  <si>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</si>
  <si>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</si>
  <si>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6a)</t>
  </si>
  <si>
    <t>UNIVERSIDAD AUTÓNOMA DE TAMAULIPAS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</si>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</sst>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name val="Helvetic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7">
    <xf numFmtId="0" fontId="0" fillId="0" borderId="0"/>
    <xf numFmtId="0" fontId="5" fillId="0" borderId="0"/>
    <xf numFmtId="164" fontId="5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4" fillId="0" borderId="2" xfId="0" applyFont="1" applyBorder="1"/>
    <xf numFmtId="165" fontId="4" fillId="0" borderId="2" xfId="0" applyNumberFormat="1" applyFont="1" applyBorder="1"/>
    <xf numFmtId="165" fontId="3" fillId="0" borderId="2" xfId="0" applyNumberFormat="1" applyFont="1" applyBorder="1"/>
    <xf numFmtId="165" fontId="3" fillId="0" borderId="1" xfId="0" applyNumberFormat="1" applyFont="1" applyBorder="1"/>
    <xf numFmtId="165" fontId="3" fillId="0" borderId="3" xfId="0" applyNumberFormat="1" applyFont="1" applyBorder="1"/>
    <xf numFmtId="0" fontId="6" fillId="2" borderId="13" xfId="0" applyFont="1" applyFill="1" applyBorder="1" applyAlignment="1">
      <alignment horizontal="center" vertical="center"/>
    </xf>
    <xf numFmtId="165" fontId="0" fillId="0" borderId="0" xfId="0" applyNumberFormat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5" fontId="4" fillId="0" borderId="2" xfId="0" applyNumberFormat="1" applyFont="1" applyFill="1" applyBorder="1"/>
    <xf numFmtId="0" fontId="6" fillId="2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47625</xdr:rowOff>
    </xdr:from>
    <xdr:to>
      <xdr:col>7</xdr:col>
      <xdr:colOff>786218</xdr:colOff>
      <xdr:row>3</xdr:row>
      <xdr:rowOff>168805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47625"/>
          <a:ext cx="1329143" cy="702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164</xdr:row>
      <xdr:rowOff>0</xdr:rowOff>
    </xdr:from>
    <xdr:to>
      <xdr:col>1</xdr:col>
      <xdr:colOff>2085976</xdr:colOff>
      <xdr:row>166</xdr:row>
      <xdr:rowOff>133350</xdr:rowOff>
    </xdr:to>
    <xdr:sp macro="" textlink="">
      <xdr:nvSpPr>
        <xdr:cNvPr id="3" name="CuadroTexto 2"/>
        <xdr:cNvSpPr txBox="1"/>
      </xdr:nvSpPr>
      <xdr:spPr>
        <a:xfrm>
          <a:off x="1" y="41376600"/>
          <a:ext cx="224790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ING. JOSÉ ANDRÉS SUÁREZ FERNÁNDEZ</a:t>
          </a:r>
        </a:p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RECTOR</a:t>
          </a:r>
        </a:p>
        <a:p>
          <a:pPr algn="ctr"/>
          <a:endParaRPr lang="es-MX" sz="800"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1</xdr:col>
      <xdr:colOff>2000250</xdr:colOff>
      <xdr:row>164</xdr:row>
      <xdr:rowOff>0</xdr:rowOff>
    </xdr:from>
    <xdr:to>
      <xdr:col>5</xdr:col>
      <xdr:colOff>304800</xdr:colOff>
      <xdr:row>166</xdr:row>
      <xdr:rowOff>76200</xdr:rowOff>
    </xdr:to>
    <xdr:sp macro="" textlink="">
      <xdr:nvSpPr>
        <xdr:cNvPr id="4" name="CuadroTexto 3"/>
        <xdr:cNvSpPr txBox="1"/>
      </xdr:nvSpPr>
      <xdr:spPr>
        <a:xfrm>
          <a:off x="2162175" y="41376600"/>
          <a:ext cx="4000500" cy="4572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C.P. GUILLERMO</a:t>
          </a:r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 MENDOZA CAVAZOS</a:t>
          </a:r>
        </a:p>
        <a:p>
          <a:pPr algn="ctr"/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SECRETARIO DE FINANZAS</a:t>
          </a:r>
        </a:p>
      </xdr:txBody>
    </xdr:sp>
    <xdr:clientData/>
  </xdr:twoCellAnchor>
  <xdr:twoCellAnchor>
    <xdr:from>
      <xdr:col>4</xdr:col>
      <xdr:colOff>600074</xdr:colOff>
      <xdr:row>164</xdr:row>
      <xdr:rowOff>0</xdr:rowOff>
    </xdr:from>
    <xdr:to>
      <xdr:col>7</xdr:col>
      <xdr:colOff>781463</xdr:colOff>
      <xdr:row>166</xdr:row>
      <xdr:rowOff>76200</xdr:rowOff>
    </xdr:to>
    <xdr:sp macro="" textlink="">
      <xdr:nvSpPr>
        <xdr:cNvPr id="5" name="CuadroTexto 4"/>
        <xdr:cNvSpPr txBox="1"/>
      </xdr:nvSpPr>
      <xdr:spPr>
        <a:xfrm>
          <a:off x="5657849" y="41376600"/>
          <a:ext cx="2581689" cy="4572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ING. SERGIO LEOPOLDO BELLO CANO</a:t>
          </a:r>
        </a:p>
        <a:p>
          <a:pPr algn="ctr"/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TITULAR DEL ÓRGANO INTERNO DE CONTROL</a:t>
          </a:r>
        </a:p>
        <a:p>
          <a:pPr algn="ctr"/>
          <a:endParaRPr lang="es-MX" sz="800" baseline="0"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"/>
  <sheetViews>
    <sheetView tabSelected="1" workbookViewId="0">
      <selection activeCell="A2" sqref="A2:H2"/>
    </sheetView>
  </sheetViews>
  <sheetFormatPr baseColWidth="10" defaultRowHeight="15" x14ac:dyDescent="0.25"/>
  <cols>
    <col min="1" max="1" width="2.42578125" customWidth="1"/>
    <col min="2" max="2" width="37.140625" customWidth="1"/>
    <col min="3" max="3" width="12" bestFit="1" customWidth="1"/>
    <col min="4" max="4" width="12.140625" customWidth="1"/>
    <col min="5" max="6" width="12" bestFit="1" customWidth="1"/>
    <col min="7" max="7" width="12.85546875" customWidth="1"/>
    <col min="8" max="8" width="12" bestFit="1" customWidth="1"/>
  </cols>
  <sheetData>
    <row r="1" spans="1:10" ht="15.75" x14ac:dyDescent="0.25">
      <c r="A1" s="30" t="s">
        <v>89</v>
      </c>
      <c r="B1" s="30"/>
      <c r="C1" s="30"/>
      <c r="D1" s="30"/>
      <c r="E1" s="30"/>
      <c r="F1" s="30"/>
      <c r="G1" s="30"/>
      <c r="H1" s="30"/>
    </row>
    <row r="2" spans="1:10" x14ac:dyDescent="0.25">
      <c r="A2" s="31" t="s">
        <v>0</v>
      </c>
      <c r="B2" s="31"/>
      <c r="C2" s="31"/>
      <c r="D2" s="31"/>
      <c r="E2" s="31"/>
      <c r="F2" s="31"/>
      <c r="G2" s="31"/>
      <c r="H2" s="31"/>
    </row>
    <row r="3" spans="1:10" x14ac:dyDescent="0.25">
      <c r="A3" s="31" t="s">
        <v>1</v>
      </c>
      <c r="B3" s="31"/>
      <c r="C3" s="31"/>
      <c r="D3" s="31"/>
      <c r="E3" s="31"/>
      <c r="F3" s="31"/>
      <c r="G3" s="31"/>
      <c r="H3" s="31"/>
    </row>
    <row r="4" spans="1:10" x14ac:dyDescent="0.25">
      <c r="A4" s="31" t="s">
        <v>90</v>
      </c>
      <c r="B4" s="31"/>
      <c r="C4" s="31"/>
      <c r="D4" s="31"/>
      <c r="E4" s="31"/>
      <c r="F4" s="31"/>
      <c r="G4" s="31"/>
      <c r="H4" s="31"/>
    </row>
    <row r="5" spans="1:10" x14ac:dyDescent="0.25">
      <c r="A5" s="31" t="s">
        <v>2</v>
      </c>
      <c r="B5" s="31"/>
      <c r="C5" s="31"/>
      <c r="D5" s="31"/>
      <c r="E5" s="31"/>
      <c r="F5" s="31"/>
      <c r="G5" s="31"/>
      <c r="H5" s="31"/>
    </row>
    <row r="6" spans="1:10" x14ac:dyDescent="0.25">
      <c r="A6" s="31" t="s">
        <v>88</v>
      </c>
      <c r="B6" s="31"/>
      <c r="C6" s="31"/>
      <c r="D6" s="31"/>
      <c r="E6" s="31"/>
      <c r="F6" s="31"/>
      <c r="G6" s="31"/>
      <c r="H6" s="31"/>
    </row>
    <row r="7" spans="1:10" ht="10.5" customHeight="1" x14ac:dyDescent="0.25"/>
    <row r="8" spans="1:10" ht="20.25" customHeight="1" x14ac:dyDescent="0.25">
      <c r="A8" s="19" t="s">
        <v>3</v>
      </c>
      <c r="B8" s="20"/>
      <c r="C8" s="23" t="s">
        <v>4</v>
      </c>
      <c r="D8" s="24"/>
      <c r="E8" s="24"/>
      <c r="F8" s="24"/>
      <c r="G8" s="25"/>
      <c r="H8" s="26" t="s">
        <v>87</v>
      </c>
    </row>
    <row r="9" spans="1:10" ht="30" customHeight="1" x14ac:dyDescent="0.25">
      <c r="A9" s="21"/>
      <c r="B9" s="22"/>
      <c r="C9" s="6" t="s">
        <v>86</v>
      </c>
      <c r="D9" s="11" t="s">
        <v>5</v>
      </c>
      <c r="E9" s="6" t="s">
        <v>6</v>
      </c>
      <c r="F9" s="6" t="s">
        <v>7</v>
      </c>
      <c r="G9" s="6" t="s">
        <v>8</v>
      </c>
      <c r="H9" s="27"/>
    </row>
    <row r="10" spans="1:10" x14ac:dyDescent="0.25">
      <c r="A10" s="28" t="s">
        <v>9</v>
      </c>
      <c r="B10" s="28"/>
      <c r="C10" s="4">
        <f t="shared" ref="C10:H10" si="0">C11+C19+C29+C39+C49+C59+C63+C72+C76</f>
        <v>612601381</v>
      </c>
      <c r="D10" s="4">
        <f t="shared" si="0"/>
        <v>18464691</v>
      </c>
      <c r="E10" s="4">
        <f t="shared" si="0"/>
        <v>631066072</v>
      </c>
      <c r="F10" s="4">
        <f t="shared" si="0"/>
        <v>109043125</v>
      </c>
      <c r="G10" s="4">
        <f t="shared" si="0"/>
        <v>99424814</v>
      </c>
      <c r="H10" s="4">
        <f t="shared" si="0"/>
        <v>522022947</v>
      </c>
      <c r="J10" s="7"/>
    </row>
    <row r="11" spans="1:10" ht="23.25" customHeight="1" x14ac:dyDescent="0.25">
      <c r="A11" s="29" t="s">
        <v>10</v>
      </c>
      <c r="B11" s="29"/>
      <c r="C11" s="3">
        <f t="shared" ref="C11:D11" si="1">SUM(C12:C18)</f>
        <v>1614702</v>
      </c>
      <c r="D11" s="3">
        <f t="shared" si="1"/>
        <v>620887</v>
      </c>
      <c r="E11" s="3">
        <f>SUM(E12:E18)</f>
        <v>2235589</v>
      </c>
      <c r="F11" s="3">
        <f t="shared" ref="F11:H11" si="2">SUM(F12:F18)</f>
        <v>55461</v>
      </c>
      <c r="G11" s="3">
        <f t="shared" si="2"/>
        <v>33989</v>
      </c>
      <c r="H11" s="3">
        <f t="shared" si="2"/>
        <v>2180128</v>
      </c>
    </row>
    <row r="12" spans="1:10" ht="24" x14ac:dyDescent="0.25">
      <c r="A12" s="8"/>
      <c r="B12" s="9" t="s">
        <v>11</v>
      </c>
      <c r="C12" s="2">
        <v>0</v>
      </c>
      <c r="D12" s="2">
        <v>607887</v>
      </c>
      <c r="E12" s="2">
        <f>C12+D12</f>
        <v>607887</v>
      </c>
      <c r="F12" s="2">
        <v>0</v>
      </c>
      <c r="G12" s="2">
        <v>0</v>
      </c>
      <c r="H12" s="2">
        <f>E12-F12</f>
        <v>607887</v>
      </c>
    </row>
    <row r="13" spans="1:10" ht="24" x14ac:dyDescent="0.25">
      <c r="A13" s="8"/>
      <c r="B13" s="9" t="s">
        <v>12</v>
      </c>
      <c r="C13" s="2">
        <v>1614702</v>
      </c>
      <c r="D13" s="2">
        <v>13000</v>
      </c>
      <c r="E13" s="2">
        <f>C13+D13</f>
        <v>1627702</v>
      </c>
      <c r="F13" s="2">
        <v>55461</v>
      </c>
      <c r="G13" s="2">
        <v>33989</v>
      </c>
      <c r="H13" s="2">
        <f>E13-F13</f>
        <v>1572241</v>
      </c>
    </row>
    <row r="14" spans="1:10" ht="15" customHeight="1" x14ac:dyDescent="0.25">
      <c r="A14" s="8"/>
      <c r="B14" s="9" t="s">
        <v>13</v>
      </c>
      <c r="C14" s="2">
        <v>0</v>
      </c>
      <c r="D14" s="2">
        <v>0</v>
      </c>
      <c r="E14" s="2">
        <f t="shared" ref="E14:E77" si="3">C14+D14</f>
        <v>0</v>
      </c>
      <c r="F14" s="2">
        <v>0</v>
      </c>
      <c r="G14" s="2">
        <v>0</v>
      </c>
      <c r="H14" s="2">
        <f t="shared" ref="H14:H77" si="4">E14-F14</f>
        <v>0</v>
      </c>
    </row>
    <row r="15" spans="1:10" x14ac:dyDescent="0.25">
      <c r="A15" s="8"/>
      <c r="B15" s="9" t="s">
        <v>14</v>
      </c>
      <c r="C15" s="2">
        <v>0</v>
      </c>
      <c r="D15" s="2">
        <v>0</v>
      </c>
      <c r="E15" s="2">
        <f t="shared" si="3"/>
        <v>0</v>
      </c>
      <c r="F15" s="2">
        <v>0</v>
      </c>
      <c r="G15" s="2">
        <v>0</v>
      </c>
      <c r="H15" s="2">
        <f t="shared" si="4"/>
        <v>0</v>
      </c>
    </row>
    <row r="16" spans="1:10" x14ac:dyDescent="0.25">
      <c r="A16" s="8"/>
      <c r="B16" s="9" t="s">
        <v>15</v>
      </c>
      <c r="C16" s="2">
        <v>0</v>
      </c>
      <c r="D16" s="2">
        <v>0</v>
      </c>
      <c r="E16" s="2">
        <f t="shared" si="3"/>
        <v>0</v>
      </c>
      <c r="F16" s="2">
        <v>0</v>
      </c>
      <c r="G16" s="2">
        <v>0</v>
      </c>
      <c r="H16" s="2">
        <f t="shared" si="4"/>
        <v>0</v>
      </c>
    </row>
    <row r="17" spans="1:8" x14ac:dyDescent="0.25">
      <c r="A17" s="8"/>
      <c r="B17" s="9" t="s">
        <v>16</v>
      </c>
      <c r="C17" s="2">
        <v>0</v>
      </c>
      <c r="D17" s="2">
        <v>0</v>
      </c>
      <c r="E17" s="2">
        <f t="shared" si="3"/>
        <v>0</v>
      </c>
      <c r="F17" s="2">
        <v>0</v>
      </c>
      <c r="G17" s="2">
        <v>0</v>
      </c>
      <c r="H17" s="2">
        <f t="shared" si="4"/>
        <v>0</v>
      </c>
    </row>
    <row r="18" spans="1:8" ht="15" customHeight="1" x14ac:dyDescent="0.25">
      <c r="A18" s="8"/>
      <c r="B18" s="9" t="s">
        <v>17</v>
      </c>
      <c r="C18" s="2">
        <v>0</v>
      </c>
      <c r="D18" s="2">
        <v>0</v>
      </c>
      <c r="E18" s="2">
        <f t="shared" si="3"/>
        <v>0</v>
      </c>
      <c r="F18" s="2">
        <v>0</v>
      </c>
      <c r="G18" s="2">
        <v>0</v>
      </c>
      <c r="H18" s="2">
        <f t="shared" si="4"/>
        <v>0</v>
      </c>
    </row>
    <row r="19" spans="1:8" ht="24.75" customHeight="1" x14ac:dyDescent="0.25">
      <c r="A19" s="14" t="s">
        <v>18</v>
      </c>
      <c r="B19" s="15"/>
      <c r="C19" s="2">
        <f t="shared" ref="C19:D19" si="5">SUM(C20:C28)</f>
        <v>114219018</v>
      </c>
      <c r="D19" s="2">
        <f t="shared" si="5"/>
        <v>2183485</v>
      </c>
      <c r="E19" s="3">
        <f>SUM(E20:E28)</f>
        <v>116402503</v>
      </c>
      <c r="F19" s="2">
        <f t="shared" ref="F19:H19" si="6">SUM(F20:F28)</f>
        <v>14235259</v>
      </c>
      <c r="G19" s="2">
        <f t="shared" si="6"/>
        <v>10620963</v>
      </c>
      <c r="H19" s="3">
        <f t="shared" si="6"/>
        <v>102167244</v>
      </c>
    </row>
    <row r="20" spans="1:8" ht="24" x14ac:dyDescent="0.25">
      <c r="A20" s="8"/>
      <c r="B20" s="9" t="s">
        <v>19</v>
      </c>
      <c r="C20" s="2">
        <v>39676561</v>
      </c>
      <c r="D20" s="2">
        <f>969365+9004</f>
        <v>978369</v>
      </c>
      <c r="E20" s="2">
        <f t="shared" si="3"/>
        <v>40654930</v>
      </c>
      <c r="F20" s="2">
        <v>4720686</v>
      </c>
      <c r="G20" s="2">
        <v>2933190</v>
      </c>
      <c r="H20" s="2">
        <f t="shared" si="4"/>
        <v>35934244</v>
      </c>
    </row>
    <row r="21" spans="1:8" x14ac:dyDescent="0.25">
      <c r="A21" s="8"/>
      <c r="B21" s="9" t="s">
        <v>20</v>
      </c>
      <c r="C21" s="2">
        <v>15706791</v>
      </c>
      <c r="D21" s="2">
        <v>696202</v>
      </c>
      <c r="E21" s="2">
        <f t="shared" si="3"/>
        <v>16402993</v>
      </c>
      <c r="F21" s="2">
        <v>2217330</v>
      </c>
      <c r="G21" s="2">
        <v>1584584</v>
      </c>
      <c r="H21" s="2">
        <f t="shared" si="4"/>
        <v>14185663</v>
      </c>
    </row>
    <row r="22" spans="1:8" ht="24" x14ac:dyDescent="0.25">
      <c r="A22" s="8"/>
      <c r="B22" s="9" t="s">
        <v>21</v>
      </c>
      <c r="C22" s="2">
        <v>524700</v>
      </c>
      <c r="D22" s="2">
        <v>-8139</v>
      </c>
      <c r="E22" s="2">
        <f t="shared" si="3"/>
        <v>516561</v>
      </c>
      <c r="F22" s="2">
        <v>35155</v>
      </c>
      <c r="G22" s="2">
        <v>35155</v>
      </c>
      <c r="H22" s="2">
        <f t="shared" si="4"/>
        <v>481406</v>
      </c>
    </row>
    <row r="23" spans="1:8" ht="24" x14ac:dyDescent="0.25">
      <c r="A23" s="8"/>
      <c r="B23" s="9" t="s">
        <v>22</v>
      </c>
      <c r="C23" s="2">
        <v>14465411</v>
      </c>
      <c r="D23" s="2">
        <v>94588</v>
      </c>
      <c r="E23" s="2">
        <f t="shared" si="3"/>
        <v>14559999</v>
      </c>
      <c r="F23" s="2">
        <v>934789</v>
      </c>
      <c r="G23" s="2">
        <v>581608</v>
      </c>
      <c r="H23" s="2">
        <f t="shared" si="4"/>
        <v>13625210</v>
      </c>
    </row>
    <row r="24" spans="1:8" ht="24" x14ac:dyDescent="0.25">
      <c r="A24" s="8"/>
      <c r="B24" s="9" t="s">
        <v>23</v>
      </c>
      <c r="C24" s="2">
        <v>3428410</v>
      </c>
      <c r="D24" s="2">
        <f>-7836+140657</f>
        <v>132821</v>
      </c>
      <c r="E24" s="2">
        <f t="shared" si="3"/>
        <v>3561231</v>
      </c>
      <c r="F24" s="2">
        <v>154977</v>
      </c>
      <c r="G24" s="2">
        <v>143808</v>
      </c>
      <c r="H24" s="2">
        <f t="shared" si="4"/>
        <v>3406254</v>
      </c>
    </row>
    <row r="25" spans="1:8" x14ac:dyDescent="0.25">
      <c r="A25" s="8"/>
      <c r="B25" s="9" t="s">
        <v>24</v>
      </c>
      <c r="C25" s="2">
        <v>21033346</v>
      </c>
      <c r="D25" s="2">
        <v>67462</v>
      </c>
      <c r="E25" s="2">
        <f t="shared" si="3"/>
        <v>21100808</v>
      </c>
      <c r="F25" s="2">
        <v>4990763</v>
      </c>
      <c r="G25" s="2">
        <v>4479033</v>
      </c>
      <c r="H25" s="2">
        <f t="shared" si="4"/>
        <v>16110045</v>
      </c>
    </row>
    <row r="26" spans="1:8" ht="24" x14ac:dyDescent="0.25">
      <c r="A26" s="8"/>
      <c r="B26" s="9" t="s">
        <v>25</v>
      </c>
      <c r="C26" s="2">
        <v>12985389</v>
      </c>
      <c r="D26" s="2">
        <v>92394</v>
      </c>
      <c r="E26" s="2">
        <f t="shared" si="3"/>
        <v>13077783</v>
      </c>
      <c r="F26" s="2">
        <v>516285</v>
      </c>
      <c r="G26" s="2">
        <v>373822</v>
      </c>
      <c r="H26" s="2">
        <f t="shared" si="4"/>
        <v>12561498</v>
      </c>
    </row>
    <row r="27" spans="1:8" ht="15" customHeight="1" x14ac:dyDescent="0.25">
      <c r="A27" s="8"/>
      <c r="B27" s="9" t="s">
        <v>26</v>
      </c>
      <c r="C27" s="2">
        <v>150000</v>
      </c>
      <c r="D27" s="2">
        <v>-45500</v>
      </c>
      <c r="E27" s="2">
        <f t="shared" si="3"/>
        <v>104500</v>
      </c>
      <c r="F27" s="2">
        <v>0</v>
      </c>
      <c r="G27" s="2">
        <v>0</v>
      </c>
      <c r="H27" s="2">
        <f t="shared" si="4"/>
        <v>104500</v>
      </c>
    </row>
    <row r="28" spans="1:8" ht="24" x14ac:dyDescent="0.25">
      <c r="A28" s="8"/>
      <c r="B28" s="9" t="s">
        <v>27</v>
      </c>
      <c r="C28" s="2">
        <v>6248410</v>
      </c>
      <c r="D28" s="2">
        <f>32000+143288</f>
        <v>175288</v>
      </c>
      <c r="E28" s="2">
        <f t="shared" si="3"/>
        <v>6423698</v>
      </c>
      <c r="F28" s="2">
        <v>665274</v>
      </c>
      <c r="G28" s="2">
        <v>489763</v>
      </c>
      <c r="H28" s="2">
        <f t="shared" si="4"/>
        <v>5758424</v>
      </c>
    </row>
    <row r="29" spans="1:8" ht="24.75" customHeight="1" x14ac:dyDescent="0.25">
      <c r="A29" s="14" t="s">
        <v>28</v>
      </c>
      <c r="B29" s="15"/>
      <c r="C29" s="3">
        <f t="shared" ref="C29:H29" si="7">SUM(C30:C38)</f>
        <v>337494439</v>
      </c>
      <c r="D29" s="3">
        <f t="shared" si="7"/>
        <v>5891517</v>
      </c>
      <c r="E29" s="3">
        <f t="shared" si="7"/>
        <v>343385956</v>
      </c>
      <c r="F29" s="3">
        <f t="shared" si="7"/>
        <v>45736955</v>
      </c>
      <c r="G29" s="3">
        <f t="shared" si="7"/>
        <v>41686276</v>
      </c>
      <c r="H29" s="3">
        <f t="shared" si="7"/>
        <v>297649001</v>
      </c>
    </row>
    <row r="30" spans="1:8" x14ac:dyDescent="0.25">
      <c r="A30" s="8"/>
      <c r="B30" s="9" t="s">
        <v>29</v>
      </c>
      <c r="C30" s="2">
        <v>1856971</v>
      </c>
      <c r="D30" s="2">
        <v>-18310</v>
      </c>
      <c r="E30" s="2">
        <f t="shared" si="3"/>
        <v>1838661</v>
      </c>
      <c r="F30" s="2">
        <v>279299</v>
      </c>
      <c r="G30" s="2">
        <v>246189</v>
      </c>
      <c r="H30" s="2">
        <f t="shared" si="4"/>
        <v>1559362</v>
      </c>
    </row>
    <row r="31" spans="1:8" x14ac:dyDescent="0.25">
      <c r="A31" s="8"/>
      <c r="B31" s="9" t="s">
        <v>30</v>
      </c>
      <c r="C31" s="2">
        <v>11958014</v>
      </c>
      <c r="D31" s="2">
        <v>-117141</v>
      </c>
      <c r="E31" s="2">
        <f t="shared" si="3"/>
        <v>11840873</v>
      </c>
      <c r="F31" s="2">
        <v>1339968</v>
      </c>
      <c r="G31" s="2">
        <v>999733</v>
      </c>
      <c r="H31" s="2">
        <f t="shared" si="4"/>
        <v>10500905</v>
      </c>
    </row>
    <row r="32" spans="1:8" ht="24" x14ac:dyDescent="0.25">
      <c r="A32" s="8"/>
      <c r="B32" s="9" t="s">
        <v>31</v>
      </c>
      <c r="C32" s="2">
        <v>69345914</v>
      </c>
      <c r="D32" s="2">
        <v>5708959</v>
      </c>
      <c r="E32" s="2">
        <f t="shared" si="3"/>
        <v>75054873</v>
      </c>
      <c r="F32" s="2">
        <v>7358392</v>
      </c>
      <c r="G32" s="2">
        <v>4729286</v>
      </c>
      <c r="H32" s="2">
        <f t="shared" si="4"/>
        <v>67696481</v>
      </c>
    </row>
    <row r="33" spans="1:8" ht="24" x14ac:dyDescent="0.25">
      <c r="A33" s="8"/>
      <c r="B33" s="9" t="s">
        <v>32</v>
      </c>
      <c r="C33" s="2">
        <v>4113500</v>
      </c>
      <c r="D33" s="2">
        <v>298979</v>
      </c>
      <c r="E33" s="2">
        <f t="shared" si="3"/>
        <v>4412479</v>
      </c>
      <c r="F33" s="2">
        <v>2094358</v>
      </c>
      <c r="G33" s="2">
        <v>2093662</v>
      </c>
      <c r="H33" s="2">
        <f t="shared" si="4"/>
        <v>2318121</v>
      </c>
    </row>
    <row r="34" spans="1:8" ht="24" x14ac:dyDescent="0.25">
      <c r="A34" s="8"/>
      <c r="B34" s="9" t="s">
        <v>33</v>
      </c>
      <c r="C34" s="2">
        <v>30850565</v>
      </c>
      <c r="D34" s="2">
        <v>-971668</v>
      </c>
      <c r="E34" s="2">
        <f t="shared" si="3"/>
        <v>29878897</v>
      </c>
      <c r="F34" s="2">
        <v>1883984</v>
      </c>
      <c r="G34" s="2">
        <v>1471526</v>
      </c>
      <c r="H34" s="2">
        <f t="shared" si="4"/>
        <v>27994913</v>
      </c>
    </row>
    <row r="35" spans="1:8" ht="24" x14ac:dyDescent="0.25">
      <c r="A35" s="8"/>
      <c r="B35" s="9" t="s">
        <v>34</v>
      </c>
      <c r="C35" s="2">
        <v>167046676</v>
      </c>
      <c r="D35" s="2">
        <v>15574</v>
      </c>
      <c r="E35" s="2">
        <f t="shared" si="3"/>
        <v>167062250</v>
      </c>
      <c r="F35" s="2">
        <v>27663917</v>
      </c>
      <c r="G35" s="2">
        <v>27608978</v>
      </c>
      <c r="H35" s="2">
        <f t="shared" si="4"/>
        <v>139398333</v>
      </c>
    </row>
    <row r="36" spans="1:8" x14ac:dyDescent="0.25">
      <c r="A36" s="8"/>
      <c r="B36" s="9" t="s">
        <v>35</v>
      </c>
      <c r="C36" s="2">
        <v>16838968</v>
      </c>
      <c r="D36" s="2">
        <v>123378</v>
      </c>
      <c r="E36" s="2">
        <f t="shared" si="3"/>
        <v>16962346</v>
      </c>
      <c r="F36" s="2">
        <v>1434283</v>
      </c>
      <c r="G36" s="2">
        <v>1327876</v>
      </c>
      <c r="H36" s="2">
        <f t="shared" si="4"/>
        <v>15528063</v>
      </c>
    </row>
    <row r="37" spans="1:8" x14ac:dyDescent="0.25">
      <c r="A37" s="8"/>
      <c r="B37" s="9" t="s">
        <v>36</v>
      </c>
      <c r="C37" s="2">
        <v>25695291</v>
      </c>
      <c r="D37" s="2">
        <v>935411</v>
      </c>
      <c r="E37" s="2">
        <f t="shared" si="3"/>
        <v>26630702</v>
      </c>
      <c r="F37" s="2">
        <v>3304499</v>
      </c>
      <c r="G37" s="2">
        <v>2893972</v>
      </c>
      <c r="H37" s="2">
        <f t="shared" si="4"/>
        <v>23326203</v>
      </c>
    </row>
    <row r="38" spans="1:8" x14ac:dyDescent="0.25">
      <c r="A38" s="8"/>
      <c r="B38" s="9" t="s">
        <v>37</v>
      </c>
      <c r="C38" s="2">
        <v>9788540</v>
      </c>
      <c r="D38" s="2">
        <v>-83665</v>
      </c>
      <c r="E38" s="2">
        <f t="shared" si="3"/>
        <v>9704875</v>
      </c>
      <c r="F38" s="2">
        <v>378255</v>
      </c>
      <c r="G38" s="2">
        <v>315054</v>
      </c>
      <c r="H38" s="2">
        <f t="shared" si="4"/>
        <v>9326620</v>
      </c>
    </row>
    <row r="39" spans="1:8" ht="26.25" customHeight="1" x14ac:dyDescent="0.25">
      <c r="A39" s="14" t="s">
        <v>38</v>
      </c>
      <c r="B39" s="15"/>
      <c r="C39" s="3">
        <f t="shared" ref="C39:D39" si="8">SUM(C40:C48)</f>
        <v>131401859</v>
      </c>
      <c r="D39" s="3">
        <f t="shared" si="8"/>
        <v>2998817</v>
      </c>
      <c r="E39" s="3">
        <f>SUM(E40:E48)</f>
        <v>134400676</v>
      </c>
      <c r="F39" s="3">
        <f t="shared" ref="F39:H39" si="9">SUM(F40:F48)</f>
        <v>43882073</v>
      </c>
      <c r="G39" s="3">
        <f t="shared" si="9"/>
        <v>42265944</v>
      </c>
      <c r="H39" s="3">
        <f t="shared" si="9"/>
        <v>90518603</v>
      </c>
    </row>
    <row r="40" spans="1:8" ht="24" x14ac:dyDescent="0.25">
      <c r="A40" s="8"/>
      <c r="B40" s="9" t="s">
        <v>39</v>
      </c>
      <c r="C40" s="1">
        <v>0</v>
      </c>
      <c r="D40" s="1">
        <v>0</v>
      </c>
      <c r="E40" s="2">
        <f t="shared" si="3"/>
        <v>0</v>
      </c>
      <c r="F40" s="1">
        <v>0</v>
      </c>
      <c r="G40" s="1">
        <v>0</v>
      </c>
      <c r="H40" s="2">
        <f t="shared" si="4"/>
        <v>0</v>
      </c>
    </row>
    <row r="41" spans="1:8" ht="15" customHeight="1" x14ac:dyDescent="0.25">
      <c r="A41" s="8"/>
      <c r="B41" s="9" t="s">
        <v>40</v>
      </c>
      <c r="C41" s="1">
        <v>0</v>
      </c>
      <c r="D41" s="1">
        <v>0</v>
      </c>
      <c r="E41" s="2">
        <f t="shared" si="3"/>
        <v>0</v>
      </c>
      <c r="F41" s="1">
        <v>0</v>
      </c>
      <c r="G41" s="1">
        <v>0</v>
      </c>
      <c r="H41" s="2">
        <f t="shared" si="4"/>
        <v>0</v>
      </c>
    </row>
    <row r="42" spans="1:8" x14ac:dyDescent="0.25">
      <c r="A42" s="8"/>
      <c r="B42" s="9" t="s">
        <v>41</v>
      </c>
      <c r="C42" s="1">
        <v>0</v>
      </c>
      <c r="D42" s="1">
        <v>0</v>
      </c>
      <c r="E42" s="2">
        <f t="shared" si="3"/>
        <v>0</v>
      </c>
      <c r="F42" s="1">
        <v>0</v>
      </c>
      <c r="G42" s="1">
        <v>0</v>
      </c>
      <c r="H42" s="2">
        <f t="shared" si="4"/>
        <v>0</v>
      </c>
    </row>
    <row r="43" spans="1:8" x14ac:dyDescent="0.25">
      <c r="A43" s="8"/>
      <c r="B43" s="9" t="s">
        <v>42</v>
      </c>
      <c r="C43" s="2">
        <v>77098357</v>
      </c>
      <c r="D43" s="2">
        <v>2998817</v>
      </c>
      <c r="E43" s="2">
        <f t="shared" si="3"/>
        <v>80097174</v>
      </c>
      <c r="F43" s="2">
        <v>27883933</v>
      </c>
      <c r="G43" s="2">
        <v>26267804</v>
      </c>
      <c r="H43" s="2">
        <f t="shared" si="4"/>
        <v>52213241</v>
      </c>
    </row>
    <row r="44" spans="1:8" x14ac:dyDescent="0.25">
      <c r="A44" s="8"/>
      <c r="B44" s="9" t="s">
        <v>43</v>
      </c>
      <c r="C44" s="1">
        <v>0</v>
      </c>
      <c r="D44" s="1">
        <v>0</v>
      </c>
      <c r="E44" s="2">
        <f t="shared" si="3"/>
        <v>0</v>
      </c>
      <c r="F44" s="1">
        <v>0</v>
      </c>
      <c r="G44" s="1">
        <v>0</v>
      </c>
      <c r="H44" s="2">
        <f t="shared" si="4"/>
        <v>0</v>
      </c>
    </row>
    <row r="45" spans="1:8" ht="24" x14ac:dyDescent="0.25">
      <c r="A45" s="8"/>
      <c r="B45" s="9" t="s">
        <v>44</v>
      </c>
      <c r="C45" s="1">
        <v>0</v>
      </c>
      <c r="D45" s="1">
        <v>0</v>
      </c>
      <c r="E45" s="2">
        <f t="shared" si="3"/>
        <v>0</v>
      </c>
      <c r="F45" s="1">
        <v>0</v>
      </c>
      <c r="G45" s="1">
        <v>0</v>
      </c>
      <c r="H45" s="2">
        <f t="shared" si="4"/>
        <v>0</v>
      </c>
    </row>
    <row r="46" spans="1:8" x14ac:dyDescent="0.25">
      <c r="A46" s="8"/>
      <c r="B46" s="9" t="s">
        <v>45</v>
      </c>
      <c r="C46" s="1">
        <v>0</v>
      </c>
      <c r="D46" s="1">
        <v>0</v>
      </c>
      <c r="E46" s="2">
        <f t="shared" si="3"/>
        <v>0</v>
      </c>
      <c r="F46" s="1">
        <v>0</v>
      </c>
      <c r="G46" s="1">
        <v>0</v>
      </c>
      <c r="H46" s="2">
        <f t="shared" si="4"/>
        <v>0</v>
      </c>
    </row>
    <row r="47" spans="1:8" x14ac:dyDescent="0.25">
      <c r="A47" s="8"/>
      <c r="B47" s="9" t="s">
        <v>46</v>
      </c>
      <c r="C47" s="1">
        <v>0</v>
      </c>
      <c r="D47" s="1">
        <v>0</v>
      </c>
      <c r="E47" s="2">
        <f t="shared" si="3"/>
        <v>0</v>
      </c>
      <c r="F47" s="1">
        <v>0</v>
      </c>
      <c r="G47" s="1">
        <v>0</v>
      </c>
      <c r="H47" s="2">
        <f t="shared" si="4"/>
        <v>0</v>
      </c>
    </row>
    <row r="48" spans="1:8" x14ac:dyDescent="0.25">
      <c r="A48" s="8"/>
      <c r="B48" s="9" t="s">
        <v>47</v>
      </c>
      <c r="C48" s="2">
        <v>54303502</v>
      </c>
      <c r="D48" s="2">
        <v>0</v>
      </c>
      <c r="E48" s="2">
        <f t="shared" si="3"/>
        <v>54303502</v>
      </c>
      <c r="F48" s="2">
        <v>15998140</v>
      </c>
      <c r="G48" s="2">
        <v>15998140</v>
      </c>
      <c r="H48" s="2">
        <f t="shared" si="4"/>
        <v>38305362</v>
      </c>
    </row>
    <row r="49" spans="1:8" ht="25.5" customHeight="1" x14ac:dyDescent="0.25">
      <c r="A49" s="14" t="s">
        <v>48</v>
      </c>
      <c r="B49" s="15"/>
      <c r="C49" s="3">
        <f t="shared" ref="C49:D49" si="10">SUM(C50:C58)</f>
        <v>16529313</v>
      </c>
      <c r="D49" s="3">
        <f t="shared" si="10"/>
        <v>3228593</v>
      </c>
      <c r="E49" s="3">
        <f>SUM(E50:E58)</f>
        <v>19757906</v>
      </c>
      <c r="F49" s="3">
        <f t="shared" ref="F49:H49" si="11">SUM(F50:F58)</f>
        <v>1350209</v>
      </c>
      <c r="G49" s="3">
        <f t="shared" si="11"/>
        <v>1034474</v>
      </c>
      <c r="H49" s="3">
        <f t="shared" si="11"/>
        <v>18407697</v>
      </c>
    </row>
    <row r="50" spans="1:8" x14ac:dyDescent="0.25">
      <c r="A50" s="8"/>
      <c r="B50" s="9" t="s">
        <v>49</v>
      </c>
      <c r="C50" s="2">
        <v>8149751</v>
      </c>
      <c r="D50" s="2">
        <v>2266511</v>
      </c>
      <c r="E50" s="2">
        <f t="shared" si="3"/>
        <v>10416262</v>
      </c>
      <c r="F50" s="2">
        <v>723242</v>
      </c>
      <c r="G50" s="2">
        <v>513774</v>
      </c>
      <c r="H50" s="2">
        <f t="shared" si="4"/>
        <v>9693020</v>
      </c>
    </row>
    <row r="51" spans="1:8" ht="24" x14ac:dyDescent="0.25">
      <c r="A51" s="8"/>
      <c r="B51" s="9" t="s">
        <v>50</v>
      </c>
      <c r="C51" s="2">
        <v>1615212</v>
      </c>
      <c r="D51" s="2">
        <v>424501</v>
      </c>
      <c r="E51" s="2">
        <f t="shared" si="3"/>
        <v>2039713</v>
      </c>
      <c r="F51" s="2">
        <v>211175</v>
      </c>
      <c r="G51" s="10">
        <v>171935</v>
      </c>
      <c r="H51" s="2">
        <f>E51-F51</f>
        <v>1828538</v>
      </c>
    </row>
    <row r="52" spans="1:8" ht="24" x14ac:dyDescent="0.25">
      <c r="A52" s="8"/>
      <c r="B52" s="9" t="s">
        <v>51</v>
      </c>
      <c r="C52" s="2">
        <v>2400220</v>
      </c>
      <c r="D52" s="2">
        <v>141838</v>
      </c>
      <c r="E52" s="2">
        <f t="shared" si="3"/>
        <v>2542058</v>
      </c>
      <c r="F52" s="2">
        <v>64653</v>
      </c>
      <c r="G52" s="2">
        <v>0</v>
      </c>
      <c r="H52" s="2">
        <f t="shared" si="4"/>
        <v>2477405</v>
      </c>
    </row>
    <row r="53" spans="1:8" x14ac:dyDescent="0.25">
      <c r="A53" s="8"/>
      <c r="B53" s="9" t="s">
        <v>52</v>
      </c>
      <c r="C53" s="2">
        <v>370000</v>
      </c>
      <c r="D53" s="2">
        <v>-200000</v>
      </c>
      <c r="E53" s="2">
        <f t="shared" si="3"/>
        <v>170000</v>
      </c>
      <c r="F53" s="2">
        <v>0</v>
      </c>
      <c r="G53" s="2">
        <v>0</v>
      </c>
      <c r="H53" s="2">
        <f t="shared" si="4"/>
        <v>170000</v>
      </c>
    </row>
    <row r="54" spans="1:8" x14ac:dyDescent="0.25">
      <c r="A54" s="8"/>
      <c r="B54" s="9" t="s">
        <v>53</v>
      </c>
      <c r="C54" s="2">
        <v>0</v>
      </c>
      <c r="D54" s="2">
        <v>0</v>
      </c>
      <c r="E54" s="2">
        <f t="shared" si="3"/>
        <v>0</v>
      </c>
      <c r="F54" s="2">
        <v>0</v>
      </c>
      <c r="G54" s="2">
        <v>0</v>
      </c>
      <c r="H54" s="2">
        <f t="shared" si="4"/>
        <v>0</v>
      </c>
    </row>
    <row r="55" spans="1:8" ht="24" x14ac:dyDescent="0.25">
      <c r="A55" s="8"/>
      <c r="B55" s="9" t="s">
        <v>54</v>
      </c>
      <c r="C55" s="2">
        <v>3269010</v>
      </c>
      <c r="D55" s="2">
        <v>693497</v>
      </c>
      <c r="E55" s="2">
        <f t="shared" si="3"/>
        <v>3962507</v>
      </c>
      <c r="F55" s="2">
        <v>272139</v>
      </c>
      <c r="G55" s="2">
        <v>269765</v>
      </c>
      <c r="H55" s="2">
        <f t="shared" si="4"/>
        <v>3690368</v>
      </c>
    </row>
    <row r="56" spans="1:8" x14ac:dyDescent="0.25">
      <c r="A56" s="8"/>
      <c r="B56" s="9" t="s">
        <v>55</v>
      </c>
      <c r="C56" s="2">
        <v>0</v>
      </c>
      <c r="D56" s="1">
        <v>79000</v>
      </c>
      <c r="E56" s="2">
        <f t="shared" si="3"/>
        <v>79000</v>
      </c>
      <c r="F56" s="1">
        <v>79000</v>
      </c>
      <c r="G56" s="1">
        <v>79000</v>
      </c>
      <c r="H56" s="2">
        <f t="shared" si="4"/>
        <v>0</v>
      </c>
    </row>
    <row r="57" spans="1:8" x14ac:dyDescent="0.25">
      <c r="A57" s="8"/>
      <c r="B57" s="9" t="s">
        <v>56</v>
      </c>
      <c r="C57" s="2">
        <v>0</v>
      </c>
      <c r="D57" s="1">
        <v>0</v>
      </c>
      <c r="E57" s="2">
        <f t="shared" si="3"/>
        <v>0</v>
      </c>
      <c r="F57" s="1">
        <v>0</v>
      </c>
      <c r="G57" s="1">
        <v>0</v>
      </c>
      <c r="H57" s="2">
        <f t="shared" si="4"/>
        <v>0</v>
      </c>
    </row>
    <row r="58" spans="1:8" x14ac:dyDescent="0.25">
      <c r="A58" s="8"/>
      <c r="B58" s="9" t="s">
        <v>57</v>
      </c>
      <c r="C58" s="2">
        <v>725120</v>
      </c>
      <c r="D58" s="2">
        <v>-176754</v>
      </c>
      <c r="E58" s="2">
        <f t="shared" si="3"/>
        <v>548366</v>
      </c>
      <c r="F58" s="1">
        <v>0</v>
      </c>
      <c r="G58" s="1">
        <v>0</v>
      </c>
      <c r="H58" s="2">
        <f t="shared" si="4"/>
        <v>548366</v>
      </c>
    </row>
    <row r="59" spans="1:8" x14ac:dyDescent="0.25">
      <c r="A59" s="14" t="s">
        <v>58</v>
      </c>
      <c r="B59" s="15"/>
      <c r="C59" s="3">
        <f t="shared" ref="C59:D59" si="12">SUM(C60:C62)</f>
        <v>5137050</v>
      </c>
      <c r="D59" s="3">
        <f t="shared" si="12"/>
        <v>1022223</v>
      </c>
      <c r="E59" s="3">
        <f>SUM(E60:E62)</f>
        <v>6159273</v>
      </c>
      <c r="F59" s="3">
        <f t="shared" ref="F59:H59" si="13">SUM(F60:F62)</f>
        <v>495755</v>
      </c>
      <c r="G59" s="3">
        <f t="shared" si="13"/>
        <v>495755</v>
      </c>
      <c r="H59" s="3">
        <f t="shared" si="13"/>
        <v>5663518</v>
      </c>
    </row>
    <row r="60" spans="1:8" ht="15" customHeight="1" x14ac:dyDescent="0.25">
      <c r="A60" s="8"/>
      <c r="B60" s="9" t="s">
        <v>59</v>
      </c>
      <c r="C60" s="1">
        <v>3127050</v>
      </c>
      <c r="D60" s="1">
        <v>-1719875</v>
      </c>
      <c r="E60" s="2">
        <f t="shared" si="3"/>
        <v>1407175</v>
      </c>
      <c r="F60" s="1">
        <v>0</v>
      </c>
      <c r="G60" s="1">
        <v>0</v>
      </c>
      <c r="H60" s="2">
        <f t="shared" si="4"/>
        <v>1407175</v>
      </c>
    </row>
    <row r="61" spans="1:8" x14ac:dyDescent="0.25">
      <c r="A61" s="8"/>
      <c r="B61" s="9" t="s">
        <v>60</v>
      </c>
      <c r="C61" s="2">
        <v>2010000</v>
      </c>
      <c r="D61" s="2">
        <v>2742098</v>
      </c>
      <c r="E61" s="2">
        <f t="shared" si="3"/>
        <v>4752098</v>
      </c>
      <c r="F61" s="2">
        <v>495755</v>
      </c>
      <c r="G61" s="2">
        <v>495755</v>
      </c>
      <c r="H61" s="2">
        <f t="shared" si="4"/>
        <v>4256343</v>
      </c>
    </row>
    <row r="62" spans="1:8" ht="24" x14ac:dyDescent="0.25">
      <c r="A62" s="8"/>
      <c r="B62" s="9" t="s">
        <v>61</v>
      </c>
      <c r="C62" s="2">
        <v>0</v>
      </c>
      <c r="D62" s="2">
        <v>0</v>
      </c>
      <c r="E62" s="2">
        <f t="shared" si="3"/>
        <v>0</v>
      </c>
      <c r="F62" s="2">
        <v>0</v>
      </c>
      <c r="G62" s="2">
        <v>0</v>
      </c>
      <c r="H62" s="2">
        <f t="shared" si="4"/>
        <v>0</v>
      </c>
    </row>
    <row r="63" spans="1:8" ht="26.25" customHeight="1" x14ac:dyDescent="0.25">
      <c r="A63" s="14" t="s">
        <v>62</v>
      </c>
      <c r="B63" s="15"/>
      <c r="C63" s="3">
        <f t="shared" ref="C63:D63" si="14">SUM(C64:C71)</f>
        <v>0</v>
      </c>
      <c r="D63" s="3">
        <f t="shared" si="14"/>
        <v>0</v>
      </c>
      <c r="E63" s="3">
        <f>SUM(E64:E71)</f>
        <v>0</v>
      </c>
      <c r="F63" s="3">
        <f t="shared" ref="F63:H63" si="15">SUM(F64:F71)</f>
        <v>0</v>
      </c>
      <c r="G63" s="3">
        <f t="shared" si="15"/>
        <v>0</v>
      </c>
      <c r="H63" s="3">
        <f t="shared" si="15"/>
        <v>0</v>
      </c>
    </row>
    <row r="64" spans="1:8" ht="24" x14ac:dyDescent="0.25">
      <c r="A64" s="8"/>
      <c r="B64" s="9" t="s">
        <v>63</v>
      </c>
      <c r="C64" s="1">
        <v>0</v>
      </c>
      <c r="D64" s="1">
        <v>0</v>
      </c>
      <c r="E64" s="2">
        <f t="shared" si="3"/>
        <v>0</v>
      </c>
      <c r="F64" s="1">
        <v>0</v>
      </c>
      <c r="G64" s="1">
        <v>0</v>
      </c>
      <c r="H64" s="2">
        <f t="shared" si="4"/>
        <v>0</v>
      </c>
    </row>
    <row r="65" spans="1:8" x14ac:dyDescent="0.25">
      <c r="A65" s="8"/>
      <c r="B65" s="9" t="s">
        <v>64</v>
      </c>
      <c r="C65" s="1">
        <v>0</v>
      </c>
      <c r="D65" s="1">
        <v>0</v>
      </c>
      <c r="E65" s="2">
        <f t="shared" si="3"/>
        <v>0</v>
      </c>
      <c r="F65" s="1">
        <v>0</v>
      </c>
      <c r="G65" s="1">
        <v>0</v>
      </c>
      <c r="H65" s="2">
        <f t="shared" si="4"/>
        <v>0</v>
      </c>
    </row>
    <row r="66" spans="1:8" x14ac:dyDescent="0.25">
      <c r="A66" s="8"/>
      <c r="B66" s="9" t="s">
        <v>65</v>
      </c>
      <c r="C66" s="1">
        <v>0</v>
      </c>
      <c r="D66" s="1">
        <v>0</v>
      </c>
      <c r="E66" s="2">
        <f t="shared" si="3"/>
        <v>0</v>
      </c>
      <c r="F66" s="1">
        <v>0</v>
      </c>
      <c r="G66" s="1">
        <v>0</v>
      </c>
      <c r="H66" s="2">
        <f t="shared" si="4"/>
        <v>0</v>
      </c>
    </row>
    <row r="67" spans="1:8" x14ac:dyDescent="0.25">
      <c r="A67" s="8"/>
      <c r="B67" s="9" t="s">
        <v>66</v>
      </c>
      <c r="C67" s="1">
        <v>0</v>
      </c>
      <c r="D67" s="1">
        <v>0</v>
      </c>
      <c r="E67" s="2">
        <f t="shared" si="3"/>
        <v>0</v>
      </c>
      <c r="F67" s="1">
        <v>0</v>
      </c>
      <c r="G67" s="1">
        <v>0</v>
      </c>
      <c r="H67" s="2">
        <f t="shared" si="4"/>
        <v>0</v>
      </c>
    </row>
    <row r="68" spans="1:8" ht="24" x14ac:dyDescent="0.25">
      <c r="A68" s="8"/>
      <c r="B68" s="9" t="s">
        <v>67</v>
      </c>
      <c r="C68" s="1">
        <v>0</v>
      </c>
      <c r="D68" s="1">
        <v>0</v>
      </c>
      <c r="E68" s="2">
        <f t="shared" si="3"/>
        <v>0</v>
      </c>
      <c r="F68" s="1">
        <v>0</v>
      </c>
      <c r="G68" s="1">
        <v>0</v>
      </c>
      <c r="H68" s="2">
        <f t="shared" si="4"/>
        <v>0</v>
      </c>
    </row>
    <row r="69" spans="1:8" ht="24" x14ac:dyDescent="0.25">
      <c r="A69" s="8"/>
      <c r="B69" s="9" t="s">
        <v>68</v>
      </c>
      <c r="C69" s="1">
        <v>0</v>
      </c>
      <c r="D69" s="1">
        <v>0</v>
      </c>
      <c r="E69" s="2">
        <f t="shared" si="3"/>
        <v>0</v>
      </c>
      <c r="F69" s="1">
        <v>0</v>
      </c>
      <c r="G69" s="1">
        <v>0</v>
      </c>
      <c r="H69" s="2">
        <f t="shared" si="4"/>
        <v>0</v>
      </c>
    </row>
    <row r="70" spans="1:8" x14ac:dyDescent="0.25">
      <c r="A70" s="8"/>
      <c r="B70" s="9" t="s">
        <v>69</v>
      </c>
      <c r="C70" s="1">
        <v>0</v>
      </c>
      <c r="D70" s="1">
        <v>0</v>
      </c>
      <c r="E70" s="2">
        <f t="shared" si="3"/>
        <v>0</v>
      </c>
      <c r="F70" s="1">
        <v>0</v>
      </c>
      <c r="G70" s="1">
        <v>0</v>
      </c>
      <c r="H70" s="2">
        <f t="shared" si="4"/>
        <v>0</v>
      </c>
    </row>
    <row r="71" spans="1:8" ht="24" x14ac:dyDescent="0.25">
      <c r="A71" s="8"/>
      <c r="B71" s="9" t="s">
        <v>70</v>
      </c>
      <c r="C71" s="1">
        <v>0</v>
      </c>
      <c r="D71" s="1">
        <v>0</v>
      </c>
      <c r="E71" s="2">
        <f t="shared" si="3"/>
        <v>0</v>
      </c>
      <c r="F71" s="1">
        <v>0</v>
      </c>
      <c r="G71" s="1">
        <v>0</v>
      </c>
      <c r="H71" s="2">
        <f t="shared" si="4"/>
        <v>0</v>
      </c>
    </row>
    <row r="72" spans="1:8" x14ac:dyDescent="0.25">
      <c r="A72" s="14" t="s">
        <v>71</v>
      </c>
      <c r="B72" s="15"/>
      <c r="C72" s="3">
        <f t="shared" ref="C72:D72" si="16">SUM(C73:C75)</f>
        <v>6205000</v>
      </c>
      <c r="D72" s="3">
        <f t="shared" si="16"/>
        <v>2519169</v>
      </c>
      <c r="E72" s="3">
        <f>SUM(E73:E75)</f>
        <v>8724169</v>
      </c>
      <c r="F72" s="3">
        <f t="shared" ref="F72:H72" si="17">SUM(F73:F75)</f>
        <v>3287413</v>
      </c>
      <c r="G72" s="3">
        <f t="shared" si="17"/>
        <v>3287413</v>
      </c>
      <c r="H72" s="3">
        <f t="shared" si="17"/>
        <v>5436756</v>
      </c>
    </row>
    <row r="73" spans="1:8" x14ac:dyDescent="0.25">
      <c r="A73" s="8"/>
      <c r="B73" s="9" t="s">
        <v>72</v>
      </c>
      <c r="C73" s="1">
        <v>0</v>
      </c>
      <c r="D73" s="1">
        <v>0</v>
      </c>
      <c r="E73" s="2">
        <f t="shared" si="3"/>
        <v>0</v>
      </c>
      <c r="F73" s="1">
        <v>0</v>
      </c>
      <c r="G73" s="1">
        <v>0</v>
      </c>
      <c r="H73" s="2">
        <f t="shared" si="4"/>
        <v>0</v>
      </c>
    </row>
    <row r="74" spans="1:8" x14ac:dyDescent="0.25">
      <c r="A74" s="8"/>
      <c r="B74" s="9" t="s">
        <v>73</v>
      </c>
      <c r="C74" s="1">
        <v>0</v>
      </c>
      <c r="D74" s="1">
        <v>0</v>
      </c>
      <c r="E74" s="2">
        <f t="shared" si="3"/>
        <v>0</v>
      </c>
      <c r="F74" s="1">
        <v>0</v>
      </c>
      <c r="G74" s="1">
        <v>0</v>
      </c>
      <c r="H74" s="2">
        <f t="shared" si="4"/>
        <v>0</v>
      </c>
    </row>
    <row r="75" spans="1:8" x14ac:dyDescent="0.25">
      <c r="A75" s="8"/>
      <c r="B75" s="9" t="s">
        <v>74</v>
      </c>
      <c r="C75" s="2">
        <v>6205000</v>
      </c>
      <c r="D75" s="2">
        <v>2519169</v>
      </c>
      <c r="E75" s="2">
        <f t="shared" si="3"/>
        <v>8724169</v>
      </c>
      <c r="F75" s="2">
        <v>3287413</v>
      </c>
      <c r="G75" s="2">
        <v>3287413</v>
      </c>
      <c r="H75" s="2">
        <f t="shared" si="4"/>
        <v>5436756</v>
      </c>
    </row>
    <row r="76" spans="1:8" x14ac:dyDescent="0.25">
      <c r="A76" s="14" t="s">
        <v>75</v>
      </c>
      <c r="B76" s="15"/>
      <c r="C76" s="3">
        <f t="shared" ref="C76:D76" si="18">SUM(C77:C83)</f>
        <v>0</v>
      </c>
      <c r="D76" s="3">
        <f t="shared" si="18"/>
        <v>0</v>
      </c>
      <c r="E76" s="3">
        <f>SUM(E77:E83)</f>
        <v>0</v>
      </c>
      <c r="F76" s="3">
        <f t="shared" ref="F76:G76" si="19">SUM(F77:F83)</f>
        <v>0</v>
      </c>
      <c r="G76" s="3">
        <f t="shared" si="19"/>
        <v>0</v>
      </c>
      <c r="H76" s="3">
        <f>SUM(H77:H83)</f>
        <v>0</v>
      </c>
    </row>
    <row r="77" spans="1:8" x14ac:dyDescent="0.25">
      <c r="A77" s="8"/>
      <c r="B77" s="9" t="s">
        <v>76</v>
      </c>
      <c r="C77" s="1">
        <v>0</v>
      </c>
      <c r="D77" s="1">
        <v>0</v>
      </c>
      <c r="E77" s="2">
        <f t="shared" si="3"/>
        <v>0</v>
      </c>
      <c r="F77" s="1">
        <v>0</v>
      </c>
      <c r="G77" s="1">
        <v>0</v>
      </c>
      <c r="H77" s="2">
        <f t="shared" si="4"/>
        <v>0</v>
      </c>
    </row>
    <row r="78" spans="1:8" x14ac:dyDescent="0.25">
      <c r="A78" s="8"/>
      <c r="B78" s="9" t="s">
        <v>77</v>
      </c>
      <c r="C78" s="1">
        <v>0</v>
      </c>
      <c r="D78" s="1">
        <v>0</v>
      </c>
      <c r="E78" s="2">
        <f t="shared" ref="E78:E141" si="20">C78+D78</f>
        <v>0</v>
      </c>
      <c r="F78" s="1">
        <v>0</v>
      </c>
      <c r="G78" s="1">
        <v>0</v>
      </c>
      <c r="H78" s="2">
        <f t="shared" ref="H78:H141" si="21">E78-F78</f>
        <v>0</v>
      </c>
    </row>
    <row r="79" spans="1:8" x14ac:dyDescent="0.25">
      <c r="A79" s="8"/>
      <c r="B79" s="9" t="s">
        <v>78</v>
      </c>
      <c r="C79" s="1">
        <v>0</v>
      </c>
      <c r="D79" s="1">
        <v>0</v>
      </c>
      <c r="E79" s="2">
        <f t="shared" si="20"/>
        <v>0</v>
      </c>
      <c r="F79" s="1">
        <v>0</v>
      </c>
      <c r="G79" s="1">
        <v>0</v>
      </c>
      <c r="H79" s="2">
        <f t="shared" si="21"/>
        <v>0</v>
      </c>
    </row>
    <row r="80" spans="1:8" x14ac:dyDescent="0.25">
      <c r="A80" s="8"/>
      <c r="B80" s="9" t="s">
        <v>79</v>
      </c>
      <c r="C80" s="1">
        <v>0</v>
      </c>
      <c r="D80" s="1">
        <v>0</v>
      </c>
      <c r="E80" s="2">
        <f t="shared" si="20"/>
        <v>0</v>
      </c>
      <c r="F80" s="1">
        <v>0</v>
      </c>
      <c r="G80" s="1">
        <v>0</v>
      </c>
      <c r="H80" s="2">
        <f t="shared" si="21"/>
        <v>0</v>
      </c>
    </row>
    <row r="81" spans="1:9" x14ac:dyDescent="0.25">
      <c r="A81" s="8"/>
      <c r="B81" s="9" t="s">
        <v>80</v>
      </c>
      <c r="C81" s="1">
        <v>0</v>
      </c>
      <c r="D81" s="1">
        <v>0</v>
      </c>
      <c r="E81" s="2">
        <f t="shared" si="20"/>
        <v>0</v>
      </c>
      <c r="F81" s="1">
        <v>0</v>
      </c>
      <c r="G81" s="1">
        <v>0</v>
      </c>
      <c r="H81" s="2">
        <f t="shared" si="21"/>
        <v>0</v>
      </c>
    </row>
    <row r="82" spans="1:9" x14ac:dyDescent="0.25">
      <c r="A82" s="8"/>
      <c r="B82" s="9" t="s">
        <v>81</v>
      </c>
      <c r="C82" s="1">
        <v>0</v>
      </c>
      <c r="D82" s="1">
        <v>0</v>
      </c>
      <c r="E82" s="2">
        <f t="shared" si="20"/>
        <v>0</v>
      </c>
      <c r="F82" s="1">
        <v>0</v>
      </c>
      <c r="G82" s="1">
        <v>0</v>
      </c>
      <c r="H82" s="2">
        <f t="shared" si="21"/>
        <v>0</v>
      </c>
    </row>
    <row r="83" spans="1:9" ht="24" x14ac:dyDescent="0.25">
      <c r="A83" s="8"/>
      <c r="B83" s="9" t="s">
        <v>82</v>
      </c>
      <c r="C83" s="1">
        <v>0</v>
      </c>
      <c r="D83" s="1">
        <v>0</v>
      </c>
      <c r="E83" s="2">
        <f t="shared" si="20"/>
        <v>0</v>
      </c>
      <c r="F83" s="1">
        <v>0</v>
      </c>
      <c r="G83" s="1">
        <v>0</v>
      </c>
      <c r="H83" s="2">
        <f t="shared" si="21"/>
        <v>0</v>
      </c>
    </row>
    <row r="84" spans="1:9" x14ac:dyDescent="0.25">
      <c r="A84" s="8"/>
      <c r="B84" s="9"/>
      <c r="C84" s="1">
        <v>0</v>
      </c>
      <c r="D84" s="1">
        <v>0</v>
      </c>
      <c r="E84" s="2">
        <f t="shared" si="20"/>
        <v>0</v>
      </c>
      <c r="F84" s="1">
        <v>0</v>
      </c>
      <c r="G84" s="1">
        <v>0</v>
      </c>
      <c r="H84" s="2">
        <f t="shared" si="21"/>
        <v>0</v>
      </c>
    </row>
    <row r="85" spans="1:9" x14ac:dyDescent="0.25">
      <c r="A85" s="18" t="s">
        <v>83</v>
      </c>
      <c r="B85" s="15"/>
      <c r="C85" s="3">
        <f>C86+C94+C104+C114+C124+C134+C147+C151+C138</f>
        <v>3292350577</v>
      </c>
      <c r="D85" s="3">
        <f t="shared" ref="D85:H85" si="22">D86+D94+D104+D114+D124+D134+D147+D151+D138</f>
        <v>86754567</v>
      </c>
      <c r="E85" s="3">
        <f t="shared" si="22"/>
        <v>3379105144</v>
      </c>
      <c r="F85" s="3">
        <f t="shared" si="22"/>
        <v>886164468</v>
      </c>
      <c r="G85" s="3">
        <f t="shared" si="22"/>
        <v>684318065</v>
      </c>
      <c r="H85" s="3">
        <f t="shared" si="22"/>
        <v>2492940676</v>
      </c>
      <c r="I85" s="7"/>
    </row>
    <row r="86" spans="1:9" ht="24" customHeight="1" x14ac:dyDescent="0.25">
      <c r="A86" s="14" t="s">
        <v>10</v>
      </c>
      <c r="B86" s="15"/>
      <c r="C86" s="3">
        <f t="shared" ref="C86:D86" si="23">SUM(C87:C93)</f>
        <v>2837547083</v>
      </c>
      <c r="D86" s="3">
        <f t="shared" si="23"/>
        <v>325286</v>
      </c>
      <c r="E86" s="3">
        <f>SUM(E87:E93)</f>
        <v>2837872369</v>
      </c>
      <c r="F86" s="3">
        <f t="shared" ref="F86:H86" si="24">SUM(F87:F93)</f>
        <v>789350642</v>
      </c>
      <c r="G86" s="3">
        <f t="shared" si="24"/>
        <v>595447613</v>
      </c>
      <c r="H86" s="3">
        <f t="shared" si="24"/>
        <v>2048521727</v>
      </c>
    </row>
    <row r="87" spans="1:9" ht="24" x14ac:dyDescent="0.25">
      <c r="A87" s="8"/>
      <c r="B87" s="9" t="s">
        <v>11</v>
      </c>
      <c r="C87" s="2">
        <v>1303848247</v>
      </c>
      <c r="D87" s="2">
        <v>-2083368</v>
      </c>
      <c r="E87" s="2">
        <f t="shared" si="20"/>
        <v>1301764879</v>
      </c>
      <c r="F87" s="2">
        <v>497751498</v>
      </c>
      <c r="G87" s="2">
        <v>305204505</v>
      </c>
      <c r="H87" s="2">
        <f t="shared" si="21"/>
        <v>804013381</v>
      </c>
    </row>
    <row r="88" spans="1:9" ht="24" x14ac:dyDescent="0.25">
      <c r="A88" s="8"/>
      <c r="B88" s="9" t="s">
        <v>12</v>
      </c>
      <c r="C88" s="2">
        <v>10877498</v>
      </c>
      <c r="D88" s="2">
        <v>532036</v>
      </c>
      <c r="E88" s="2">
        <f t="shared" si="20"/>
        <v>11409534</v>
      </c>
      <c r="F88" s="2">
        <v>3439564</v>
      </c>
      <c r="G88" s="2">
        <v>3439564</v>
      </c>
      <c r="H88" s="2">
        <f t="shared" si="21"/>
        <v>7969970</v>
      </c>
    </row>
    <row r="89" spans="1:9" ht="15" customHeight="1" x14ac:dyDescent="0.25">
      <c r="A89" s="8"/>
      <c r="B89" s="9" t="s">
        <v>13</v>
      </c>
      <c r="C89" s="2">
        <v>496265948</v>
      </c>
      <c r="D89" s="2">
        <v>-4812169</v>
      </c>
      <c r="E89" s="2">
        <f t="shared" si="20"/>
        <v>491453779</v>
      </c>
      <c r="F89" s="2">
        <v>87034875</v>
      </c>
      <c r="G89" s="2">
        <v>87034875</v>
      </c>
      <c r="H89" s="2">
        <f t="shared" si="21"/>
        <v>404418904</v>
      </c>
    </row>
    <row r="90" spans="1:9" x14ac:dyDescent="0.25">
      <c r="A90" s="8"/>
      <c r="B90" s="9" t="s">
        <v>14</v>
      </c>
      <c r="C90" s="2">
        <v>341400000</v>
      </c>
      <c r="D90" s="2">
        <v>0</v>
      </c>
      <c r="E90" s="2">
        <f t="shared" si="20"/>
        <v>341400000</v>
      </c>
      <c r="F90" s="2">
        <v>73914947</v>
      </c>
      <c r="G90" s="2">
        <v>73914947</v>
      </c>
      <c r="H90" s="2">
        <f t="shared" si="21"/>
        <v>267485053</v>
      </c>
    </row>
    <row r="91" spans="1:9" x14ac:dyDescent="0.25">
      <c r="A91" s="8"/>
      <c r="B91" s="9" t="s">
        <v>15</v>
      </c>
      <c r="C91" s="2">
        <v>578877005</v>
      </c>
      <c r="D91" s="2">
        <v>6662423</v>
      </c>
      <c r="E91" s="2">
        <f t="shared" si="20"/>
        <v>585539428</v>
      </c>
      <c r="F91" s="2">
        <v>125506397</v>
      </c>
      <c r="G91" s="2">
        <v>124150361</v>
      </c>
      <c r="H91" s="2">
        <f t="shared" si="21"/>
        <v>460033031</v>
      </c>
    </row>
    <row r="92" spans="1:9" x14ac:dyDescent="0.25">
      <c r="A92" s="8"/>
      <c r="B92" s="9" t="s">
        <v>16</v>
      </c>
      <c r="C92" s="1">
        <v>0</v>
      </c>
      <c r="D92" s="1">
        <v>0</v>
      </c>
      <c r="E92" s="2">
        <f t="shared" si="20"/>
        <v>0</v>
      </c>
      <c r="F92" s="1">
        <v>0</v>
      </c>
      <c r="G92" s="1">
        <v>0</v>
      </c>
      <c r="H92" s="2">
        <f t="shared" si="21"/>
        <v>0</v>
      </c>
    </row>
    <row r="93" spans="1:9" x14ac:dyDescent="0.25">
      <c r="A93" s="8"/>
      <c r="B93" s="9" t="s">
        <v>17</v>
      </c>
      <c r="C93" s="2">
        <v>106278385</v>
      </c>
      <c r="D93" s="2">
        <v>26364</v>
      </c>
      <c r="E93" s="2">
        <f t="shared" si="20"/>
        <v>106304749</v>
      </c>
      <c r="F93" s="2">
        <v>1703361</v>
      </c>
      <c r="G93" s="2">
        <v>1703361</v>
      </c>
      <c r="H93" s="2">
        <f t="shared" si="21"/>
        <v>104601388</v>
      </c>
    </row>
    <row r="94" spans="1:9" ht="23.25" customHeight="1" x14ac:dyDescent="0.25">
      <c r="A94" s="14" t="s">
        <v>18</v>
      </c>
      <c r="B94" s="15"/>
      <c r="C94" s="3">
        <f t="shared" ref="C94:D94" si="25">SUM(C95:C103)</f>
        <v>20830000</v>
      </c>
      <c r="D94" s="3">
        <f t="shared" si="25"/>
        <v>5201913</v>
      </c>
      <c r="E94" s="3">
        <f>SUM(E95:E103)</f>
        <v>26031913</v>
      </c>
      <c r="F94" s="3">
        <f t="shared" ref="F94:H94" si="26">SUM(F95:F103)</f>
        <v>1705577</v>
      </c>
      <c r="G94" s="3">
        <f t="shared" si="26"/>
        <v>446449</v>
      </c>
      <c r="H94" s="3">
        <f t="shared" si="26"/>
        <v>24326336</v>
      </c>
    </row>
    <row r="95" spans="1:9" ht="24" x14ac:dyDescent="0.25">
      <c r="A95" s="8"/>
      <c r="B95" s="9" t="s">
        <v>19</v>
      </c>
      <c r="C95" s="2">
        <v>0</v>
      </c>
      <c r="D95" s="2">
        <v>274825</v>
      </c>
      <c r="E95" s="2">
        <f t="shared" si="20"/>
        <v>274825</v>
      </c>
      <c r="F95" s="2">
        <v>147013</v>
      </c>
      <c r="G95" s="2">
        <v>147013</v>
      </c>
      <c r="H95" s="2">
        <f t="shared" si="21"/>
        <v>127812</v>
      </c>
    </row>
    <row r="96" spans="1:9" x14ac:dyDescent="0.25">
      <c r="A96" s="8"/>
      <c r="B96" s="9" t="s">
        <v>20</v>
      </c>
      <c r="C96" s="2">
        <v>0</v>
      </c>
      <c r="D96" s="2">
        <v>0</v>
      </c>
      <c r="E96" s="2">
        <f t="shared" si="20"/>
        <v>0</v>
      </c>
      <c r="F96" s="2">
        <v>0</v>
      </c>
      <c r="G96" s="2">
        <v>0</v>
      </c>
      <c r="H96" s="2">
        <f t="shared" si="21"/>
        <v>0</v>
      </c>
    </row>
    <row r="97" spans="1:8" ht="24" x14ac:dyDescent="0.25">
      <c r="A97" s="8"/>
      <c r="B97" s="9" t="s">
        <v>21</v>
      </c>
      <c r="C97" s="2">
        <v>0</v>
      </c>
      <c r="D97" s="2">
        <v>0</v>
      </c>
      <c r="E97" s="2">
        <f t="shared" si="20"/>
        <v>0</v>
      </c>
      <c r="F97" s="2">
        <v>0</v>
      </c>
      <c r="G97" s="2">
        <v>0</v>
      </c>
      <c r="H97" s="2">
        <f t="shared" si="21"/>
        <v>0</v>
      </c>
    </row>
    <row r="98" spans="1:8" ht="24" x14ac:dyDescent="0.25">
      <c r="A98" s="8"/>
      <c r="B98" s="9" t="s">
        <v>22</v>
      </c>
      <c r="C98" s="2">
        <v>0</v>
      </c>
      <c r="D98" s="2">
        <v>305000</v>
      </c>
      <c r="E98" s="2">
        <f t="shared" si="20"/>
        <v>305000</v>
      </c>
      <c r="F98" s="2">
        <v>0</v>
      </c>
      <c r="G98" s="2">
        <v>0</v>
      </c>
      <c r="H98" s="2">
        <f t="shared" si="21"/>
        <v>305000</v>
      </c>
    </row>
    <row r="99" spans="1:8" ht="24" x14ac:dyDescent="0.25">
      <c r="A99" s="8"/>
      <c r="B99" s="9" t="s">
        <v>23</v>
      </c>
      <c r="C99" s="2">
        <v>0</v>
      </c>
      <c r="D99" s="2">
        <v>4307616</v>
      </c>
      <c r="E99" s="2">
        <f t="shared" si="20"/>
        <v>4307616</v>
      </c>
      <c r="F99" s="2">
        <v>293452</v>
      </c>
      <c r="G99" s="2">
        <v>0</v>
      </c>
      <c r="H99" s="2">
        <f t="shared" si="21"/>
        <v>4014164</v>
      </c>
    </row>
    <row r="100" spans="1:8" x14ac:dyDescent="0.25">
      <c r="A100" s="8"/>
      <c r="B100" s="9" t="s">
        <v>24</v>
      </c>
      <c r="C100" s="2">
        <v>0</v>
      </c>
      <c r="D100" s="2">
        <v>8170</v>
      </c>
      <c r="E100" s="2">
        <f t="shared" si="20"/>
        <v>8170</v>
      </c>
      <c r="F100" s="2">
        <v>8170</v>
      </c>
      <c r="G100" s="2">
        <v>8170</v>
      </c>
      <c r="H100" s="2">
        <f t="shared" si="21"/>
        <v>0</v>
      </c>
    </row>
    <row r="101" spans="1:8" ht="24" x14ac:dyDescent="0.25">
      <c r="A101" s="8"/>
      <c r="B101" s="9" t="s">
        <v>25</v>
      </c>
      <c r="C101" s="2">
        <v>20830000</v>
      </c>
      <c r="D101" s="2">
        <v>0</v>
      </c>
      <c r="E101" s="2">
        <f t="shared" si="20"/>
        <v>20830000</v>
      </c>
      <c r="F101" s="2">
        <v>965676</v>
      </c>
      <c r="G101" s="2">
        <v>0</v>
      </c>
      <c r="H101" s="2">
        <f t="shared" si="21"/>
        <v>19864324</v>
      </c>
    </row>
    <row r="102" spans="1:8" ht="15" customHeight="1" x14ac:dyDescent="0.25">
      <c r="A102" s="8"/>
      <c r="B102" s="9" t="s">
        <v>26</v>
      </c>
      <c r="C102" s="1">
        <v>0</v>
      </c>
      <c r="D102" s="1">
        <v>0</v>
      </c>
      <c r="E102" s="2">
        <f t="shared" si="20"/>
        <v>0</v>
      </c>
      <c r="F102" s="1">
        <v>0</v>
      </c>
      <c r="G102" s="1">
        <v>0</v>
      </c>
      <c r="H102" s="2">
        <f t="shared" si="21"/>
        <v>0</v>
      </c>
    </row>
    <row r="103" spans="1:8" ht="24" x14ac:dyDescent="0.25">
      <c r="A103" s="8"/>
      <c r="B103" s="9" t="s">
        <v>27</v>
      </c>
      <c r="C103" s="2">
        <v>0</v>
      </c>
      <c r="D103" s="2">
        <v>306302</v>
      </c>
      <c r="E103" s="2">
        <f t="shared" si="20"/>
        <v>306302</v>
      </c>
      <c r="F103" s="2">
        <v>291266</v>
      </c>
      <c r="G103" s="2">
        <v>291266</v>
      </c>
      <c r="H103" s="2">
        <f t="shared" si="21"/>
        <v>15036</v>
      </c>
    </row>
    <row r="104" spans="1:8" ht="21.75" customHeight="1" x14ac:dyDescent="0.25">
      <c r="A104" s="14" t="s">
        <v>28</v>
      </c>
      <c r="B104" s="15"/>
      <c r="C104" s="3">
        <f t="shared" ref="C104:D104" si="27">SUM(C105:C113)</f>
        <v>370776996</v>
      </c>
      <c r="D104" s="3">
        <f t="shared" si="27"/>
        <v>6351147</v>
      </c>
      <c r="E104" s="3">
        <f>SUM(E105:E113)</f>
        <v>377128143</v>
      </c>
      <c r="F104" s="3">
        <f t="shared" ref="F104:G104" si="28">SUM(F105:F113)</f>
        <v>41665801</v>
      </c>
      <c r="G104" s="3">
        <f t="shared" si="28"/>
        <v>36078726</v>
      </c>
      <c r="H104" s="3">
        <f>SUM(H105:H113)</f>
        <v>335462342</v>
      </c>
    </row>
    <row r="105" spans="1:8" x14ac:dyDescent="0.25">
      <c r="A105" s="8"/>
      <c r="B105" s="9" t="s">
        <v>29</v>
      </c>
      <c r="C105" s="2">
        <v>135864787</v>
      </c>
      <c r="D105" s="2">
        <v>0</v>
      </c>
      <c r="E105" s="2">
        <f t="shared" si="20"/>
        <v>135864787</v>
      </c>
      <c r="F105" s="2">
        <v>13137567</v>
      </c>
      <c r="G105" s="2">
        <v>12123532</v>
      </c>
      <c r="H105" s="2">
        <f t="shared" si="21"/>
        <v>122727220</v>
      </c>
    </row>
    <row r="106" spans="1:8" x14ac:dyDescent="0.25">
      <c r="A106" s="8"/>
      <c r="B106" s="9" t="s">
        <v>30</v>
      </c>
      <c r="C106" s="2">
        <v>34851074</v>
      </c>
      <c r="D106" s="2">
        <v>0</v>
      </c>
      <c r="E106" s="2">
        <f t="shared" si="20"/>
        <v>34851074</v>
      </c>
      <c r="F106" s="2">
        <v>270578</v>
      </c>
      <c r="G106" s="2">
        <v>216734</v>
      </c>
      <c r="H106" s="2">
        <f t="shared" si="21"/>
        <v>34580496</v>
      </c>
    </row>
    <row r="107" spans="1:8" ht="24" x14ac:dyDescent="0.25">
      <c r="A107" s="8"/>
      <c r="B107" s="9" t="s">
        <v>31</v>
      </c>
      <c r="C107" s="2">
        <v>47785000</v>
      </c>
      <c r="D107" s="2">
        <v>5621064</v>
      </c>
      <c r="E107" s="2">
        <f t="shared" si="20"/>
        <v>53406064</v>
      </c>
      <c r="F107" s="2">
        <v>2385206</v>
      </c>
      <c r="G107" s="2">
        <v>2385206</v>
      </c>
      <c r="H107" s="2">
        <f t="shared" si="21"/>
        <v>51020858</v>
      </c>
    </row>
    <row r="108" spans="1:8" ht="24" x14ac:dyDescent="0.25">
      <c r="A108" s="8"/>
      <c r="B108" s="9" t="s">
        <v>32</v>
      </c>
      <c r="C108" s="2">
        <v>7625000</v>
      </c>
      <c r="D108" s="2">
        <v>28796</v>
      </c>
      <c r="E108" s="2">
        <f t="shared" si="20"/>
        <v>7653796</v>
      </c>
      <c r="F108" s="2">
        <v>6366930</v>
      </c>
      <c r="G108" s="2">
        <v>6366930</v>
      </c>
      <c r="H108" s="2">
        <f t="shared" si="21"/>
        <v>1286866</v>
      </c>
    </row>
    <row r="109" spans="1:8" ht="24" x14ac:dyDescent="0.25">
      <c r="A109" s="8"/>
      <c r="B109" s="9" t="s">
        <v>33</v>
      </c>
      <c r="C109" s="2">
        <v>19414500</v>
      </c>
      <c r="D109" s="2">
        <v>0</v>
      </c>
      <c r="E109" s="2">
        <f t="shared" si="20"/>
        <v>19414500</v>
      </c>
      <c r="F109" s="2">
        <v>0</v>
      </c>
      <c r="G109" s="2">
        <v>0</v>
      </c>
      <c r="H109" s="2">
        <f t="shared" si="21"/>
        <v>19414500</v>
      </c>
    </row>
    <row r="110" spans="1:8" ht="24" x14ac:dyDescent="0.25">
      <c r="A110" s="8"/>
      <c r="B110" s="9" t="s">
        <v>34</v>
      </c>
      <c r="C110" s="2">
        <v>52529624</v>
      </c>
      <c r="D110" s="2">
        <v>0</v>
      </c>
      <c r="E110" s="2">
        <f t="shared" si="20"/>
        <v>52529624</v>
      </c>
      <c r="F110" s="2">
        <v>5800000</v>
      </c>
      <c r="G110" s="2">
        <v>5800000</v>
      </c>
      <c r="H110" s="2">
        <f t="shared" si="21"/>
        <v>46729624</v>
      </c>
    </row>
    <row r="111" spans="1:8" x14ac:dyDescent="0.25">
      <c r="A111" s="8"/>
      <c r="B111" s="9" t="s">
        <v>35</v>
      </c>
      <c r="C111" s="2">
        <v>0</v>
      </c>
      <c r="D111" s="2">
        <v>658446</v>
      </c>
      <c r="E111" s="2">
        <f t="shared" si="20"/>
        <v>658446</v>
      </c>
      <c r="F111" s="2">
        <v>437092</v>
      </c>
      <c r="G111" s="2">
        <v>437092</v>
      </c>
      <c r="H111" s="2">
        <f t="shared" si="21"/>
        <v>221354</v>
      </c>
    </row>
    <row r="112" spans="1:8" x14ac:dyDescent="0.25">
      <c r="A112" s="8"/>
      <c r="B112" s="9" t="s">
        <v>36</v>
      </c>
      <c r="C112" s="2">
        <v>5600000</v>
      </c>
      <c r="D112" s="2">
        <v>42841</v>
      </c>
      <c r="E112" s="2">
        <f t="shared" si="20"/>
        <v>5642841</v>
      </c>
      <c r="F112" s="2">
        <v>0</v>
      </c>
      <c r="G112" s="2">
        <v>0</v>
      </c>
      <c r="H112" s="2">
        <f t="shared" si="21"/>
        <v>5642841</v>
      </c>
    </row>
    <row r="113" spans="1:8" x14ac:dyDescent="0.25">
      <c r="A113" s="8"/>
      <c r="B113" s="9" t="s">
        <v>37</v>
      </c>
      <c r="C113" s="2">
        <v>67107011</v>
      </c>
      <c r="D113" s="2">
        <v>0</v>
      </c>
      <c r="E113" s="2">
        <f t="shared" si="20"/>
        <v>67107011</v>
      </c>
      <c r="F113" s="2">
        <v>13268428</v>
      </c>
      <c r="G113" s="2">
        <v>8749232</v>
      </c>
      <c r="H113" s="2">
        <f t="shared" si="21"/>
        <v>53838583</v>
      </c>
    </row>
    <row r="114" spans="1:8" ht="38.25" customHeight="1" x14ac:dyDescent="0.25">
      <c r="A114" s="14" t="s">
        <v>38</v>
      </c>
      <c r="B114" s="15"/>
      <c r="C114" s="3">
        <f t="shared" ref="C114:D114" si="29">SUM(C115:C123)</f>
        <v>63196498</v>
      </c>
      <c r="D114" s="3">
        <f t="shared" si="29"/>
        <v>27623790</v>
      </c>
      <c r="E114" s="3">
        <f>SUM(E115:E123)</f>
        <v>90820288</v>
      </c>
      <c r="F114" s="3">
        <f t="shared" ref="F114:G114" si="30">SUM(F115:F123)</f>
        <v>19766539</v>
      </c>
      <c r="G114" s="3">
        <f t="shared" si="30"/>
        <v>19548474</v>
      </c>
      <c r="H114" s="3">
        <f>SUM(H115:H123)</f>
        <v>71053749</v>
      </c>
    </row>
    <row r="115" spans="1:8" ht="24" x14ac:dyDescent="0.25">
      <c r="A115" s="8"/>
      <c r="B115" s="9" t="s">
        <v>39</v>
      </c>
      <c r="C115" s="1">
        <v>0</v>
      </c>
      <c r="D115" s="1">
        <v>0</v>
      </c>
      <c r="E115" s="2">
        <f t="shared" si="20"/>
        <v>0</v>
      </c>
      <c r="F115" s="1">
        <v>0</v>
      </c>
      <c r="G115" s="1">
        <v>0</v>
      </c>
      <c r="H115" s="2">
        <f t="shared" si="21"/>
        <v>0</v>
      </c>
    </row>
    <row r="116" spans="1:8" ht="24" x14ac:dyDescent="0.25">
      <c r="A116" s="8"/>
      <c r="B116" s="9" t="s">
        <v>40</v>
      </c>
      <c r="C116" s="1">
        <v>0</v>
      </c>
      <c r="D116" s="1">
        <v>0</v>
      </c>
      <c r="E116" s="2">
        <f t="shared" si="20"/>
        <v>0</v>
      </c>
      <c r="F116" s="1">
        <v>0</v>
      </c>
      <c r="G116" s="1">
        <v>0</v>
      </c>
      <c r="H116" s="2">
        <f t="shared" si="21"/>
        <v>0</v>
      </c>
    </row>
    <row r="117" spans="1:8" x14ac:dyDescent="0.25">
      <c r="A117" s="8"/>
      <c r="B117" s="9" t="s">
        <v>41</v>
      </c>
      <c r="C117" s="1">
        <v>0</v>
      </c>
      <c r="D117" s="1">
        <v>0</v>
      </c>
      <c r="E117" s="2">
        <f t="shared" si="20"/>
        <v>0</v>
      </c>
      <c r="F117" s="1">
        <v>0</v>
      </c>
      <c r="G117" s="1">
        <v>0</v>
      </c>
      <c r="H117" s="2">
        <f t="shared" si="21"/>
        <v>0</v>
      </c>
    </row>
    <row r="118" spans="1:8" x14ac:dyDescent="0.25">
      <c r="A118" s="8"/>
      <c r="B118" s="9" t="s">
        <v>42</v>
      </c>
      <c r="C118" s="2">
        <v>0</v>
      </c>
      <c r="D118" s="2">
        <v>27623790</v>
      </c>
      <c r="E118" s="2">
        <f t="shared" si="20"/>
        <v>27623790</v>
      </c>
      <c r="F118" s="2">
        <v>6766539</v>
      </c>
      <c r="G118" s="2">
        <v>6548474</v>
      </c>
      <c r="H118" s="2">
        <f t="shared" si="21"/>
        <v>20857251</v>
      </c>
    </row>
    <row r="119" spans="1:8" x14ac:dyDescent="0.25">
      <c r="A119" s="8"/>
      <c r="B119" s="9" t="s">
        <v>43</v>
      </c>
      <c r="C119" s="1">
        <v>0</v>
      </c>
      <c r="D119" s="1">
        <v>0</v>
      </c>
      <c r="E119" s="2">
        <f t="shared" si="20"/>
        <v>0</v>
      </c>
      <c r="F119" s="1">
        <v>0</v>
      </c>
      <c r="G119" s="1">
        <v>0</v>
      </c>
      <c r="H119" s="2">
        <f t="shared" si="21"/>
        <v>0</v>
      </c>
    </row>
    <row r="120" spans="1:8" ht="24" x14ac:dyDescent="0.25">
      <c r="A120" s="8"/>
      <c r="B120" s="9" t="s">
        <v>44</v>
      </c>
      <c r="C120" s="1">
        <v>0</v>
      </c>
      <c r="D120" s="1">
        <v>0</v>
      </c>
      <c r="E120" s="2">
        <f t="shared" si="20"/>
        <v>0</v>
      </c>
      <c r="F120" s="1">
        <v>0</v>
      </c>
      <c r="G120" s="1">
        <v>0</v>
      </c>
      <c r="H120" s="2">
        <f t="shared" si="21"/>
        <v>0</v>
      </c>
    </row>
    <row r="121" spans="1:8" x14ac:dyDescent="0.25">
      <c r="A121" s="8"/>
      <c r="B121" s="9" t="s">
        <v>45</v>
      </c>
      <c r="C121" s="1">
        <v>0</v>
      </c>
      <c r="D121" s="1">
        <v>0</v>
      </c>
      <c r="E121" s="2">
        <f t="shared" si="20"/>
        <v>0</v>
      </c>
      <c r="F121" s="1">
        <v>0</v>
      </c>
      <c r="G121" s="1">
        <v>0</v>
      </c>
      <c r="H121" s="2">
        <f t="shared" si="21"/>
        <v>0</v>
      </c>
    </row>
    <row r="122" spans="1:8" x14ac:dyDescent="0.25">
      <c r="A122" s="8"/>
      <c r="B122" s="9" t="s">
        <v>46</v>
      </c>
      <c r="C122" s="1">
        <v>0</v>
      </c>
      <c r="D122" s="1">
        <v>0</v>
      </c>
      <c r="E122" s="2">
        <f t="shared" si="20"/>
        <v>0</v>
      </c>
      <c r="F122" s="1">
        <v>0</v>
      </c>
      <c r="G122" s="1">
        <v>0</v>
      </c>
      <c r="H122" s="2">
        <f t="shared" si="21"/>
        <v>0</v>
      </c>
    </row>
    <row r="123" spans="1:8" x14ac:dyDescent="0.25">
      <c r="A123" s="8"/>
      <c r="B123" s="9" t="s">
        <v>47</v>
      </c>
      <c r="C123" s="2">
        <v>63196498</v>
      </c>
      <c r="D123" s="2">
        <v>0</v>
      </c>
      <c r="E123" s="2">
        <f t="shared" si="20"/>
        <v>63196498</v>
      </c>
      <c r="F123" s="2">
        <v>13000000</v>
      </c>
      <c r="G123" s="2">
        <v>13000000</v>
      </c>
      <c r="H123" s="2">
        <f t="shared" si="21"/>
        <v>50196498</v>
      </c>
    </row>
    <row r="124" spans="1:8" ht="27" customHeight="1" x14ac:dyDescent="0.25">
      <c r="A124" s="14" t="s">
        <v>48</v>
      </c>
      <c r="B124" s="15"/>
      <c r="C124" s="3">
        <f t="shared" ref="C124:D124" si="31">SUM(C125:C133)</f>
        <v>0</v>
      </c>
      <c r="D124" s="3">
        <f t="shared" si="31"/>
        <v>19204606</v>
      </c>
      <c r="E124" s="3">
        <f>SUM(E125:E133)</f>
        <v>19204606</v>
      </c>
      <c r="F124" s="3">
        <f t="shared" ref="F124:H124" si="32">SUM(F125:F133)</f>
        <v>9498147</v>
      </c>
      <c r="G124" s="3">
        <f t="shared" si="32"/>
        <v>8668046</v>
      </c>
      <c r="H124" s="3">
        <f t="shared" si="32"/>
        <v>9706459</v>
      </c>
    </row>
    <row r="125" spans="1:8" x14ac:dyDescent="0.25">
      <c r="A125" s="8"/>
      <c r="B125" s="9" t="s">
        <v>49</v>
      </c>
      <c r="C125" s="2">
        <v>0</v>
      </c>
      <c r="D125" s="2">
        <v>4655031</v>
      </c>
      <c r="E125" s="2">
        <f t="shared" si="20"/>
        <v>4655031</v>
      </c>
      <c r="F125" s="2">
        <v>989677</v>
      </c>
      <c r="G125" s="10">
        <v>378189</v>
      </c>
      <c r="H125" s="2">
        <f t="shared" si="21"/>
        <v>3665354</v>
      </c>
    </row>
    <row r="126" spans="1:8" ht="24" x14ac:dyDescent="0.25">
      <c r="A126" s="8"/>
      <c r="B126" s="9" t="s">
        <v>50</v>
      </c>
      <c r="C126" s="2">
        <v>0</v>
      </c>
      <c r="D126" s="2">
        <v>224480</v>
      </c>
      <c r="E126" s="2">
        <f t="shared" si="20"/>
        <v>224480</v>
      </c>
      <c r="F126" s="2">
        <v>28004</v>
      </c>
      <c r="G126" s="2">
        <v>0</v>
      </c>
      <c r="H126" s="2">
        <f t="shared" si="21"/>
        <v>196476</v>
      </c>
    </row>
    <row r="127" spans="1:8" ht="24" x14ac:dyDescent="0.25">
      <c r="A127" s="8"/>
      <c r="B127" s="9" t="s">
        <v>51</v>
      </c>
      <c r="C127" s="2">
        <v>0</v>
      </c>
      <c r="D127" s="2">
        <v>12481796</v>
      </c>
      <c r="E127" s="2">
        <f t="shared" si="20"/>
        <v>12481796</v>
      </c>
      <c r="F127" s="2">
        <v>7630466</v>
      </c>
      <c r="G127" s="2">
        <v>7439857</v>
      </c>
      <c r="H127" s="2">
        <f t="shared" si="21"/>
        <v>4851330</v>
      </c>
    </row>
    <row r="128" spans="1:8" x14ac:dyDescent="0.25">
      <c r="A128" s="8"/>
      <c r="B128" s="9" t="s">
        <v>52</v>
      </c>
      <c r="C128" s="1">
        <v>0</v>
      </c>
      <c r="D128" s="2">
        <v>0</v>
      </c>
      <c r="E128" s="2">
        <f t="shared" si="20"/>
        <v>0</v>
      </c>
      <c r="F128" s="1">
        <v>0</v>
      </c>
      <c r="G128" s="1">
        <v>0</v>
      </c>
      <c r="H128" s="2">
        <f t="shared" si="21"/>
        <v>0</v>
      </c>
    </row>
    <row r="129" spans="1:8" x14ac:dyDescent="0.25">
      <c r="A129" s="8"/>
      <c r="B129" s="9" t="s">
        <v>53</v>
      </c>
      <c r="C129" s="1">
        <v>0</v>
      </c>
      <c r="D129" s="1">
        <v>0</v>
      </c>
      <c r="E129" s="2">
        <f t="shared" si="20"/>
        <v>0</v>
      </c>
      <c r="F129" s="1">
        <v>0</v>
      </c>
      <c r="G129" s="1">
        <v>0</v>
      </c>
      <c r="H129" s="2">
        <f t="shared" si="21"/>
        <v>0</v>
      </c>
    </row>
    <row r="130" spans="1:8" ht="24" x14ac:dyDescent="0.25">
      <c r="A130" s="8"/>
      <c r="B130" s="9" t="s">
        <v>54</v>
      </c>
      <c r="C130" s="2">
        <v>0</v>
      </c>
      <c r="D130" s="2">
        <v>751314</v>
      </c>
      <c r="E130" s="2">
        <f t="shared" si="20"/>
        <v>751314</v>
      </c>
      <c r="F130" s="2">
        <v>0</v>
      </c>
      <c r="G130" s="2">
        <v>0</v>
      </c>
      <c r="H130" s="2">
        <f t="shared" si="21"/>
        <v>751314</v>
      </c>
    </row>
    <row r="131" spans="1:8" x14ac:dyDescent="0.25">
      <c r="A131" s="8"/>
      <c r="B131" s="9" t="s">
        <v>55</v>
      </c>
      <c r="C131" s="1">
        <v>0</v>
      </c>
      <c r="D131" s="1">
        <v>0</v>
      </c>
      <c r="E131" s="2">
        <f t="shared" si="20"/>
        <v>0</v>
      </c>
      <c r="F131" s="1">
        <v>0</v>
      </c>
      <c r="G131" s="1">
        <v>0</v>
      </c>
      <c r="H131" s="2">
        <f t="shared" si="21"/>
        <v>0</v>
      </c>
    </row>
    <row r="132" spans="1:8" x14ac:dyDescent="0.25">
      <c r="A132" s="8"/>
      <c r="B132" s="9" t="s">
        <v>56</v>
      </c>
      <c r="C132" s="1">
        <v>0</v>
      </c>
      <c r="D132" s="1">
        <v>0</v>
      </c>
      <c r="E132" s="2">
        <f t="shared" si="20"/>
        <v>0</v>
      </c>
      <c r="F132" s="1">
        <v>0</v>
      </c>
      <c r="G132" s="1">
        <v>0</v>
      </c>
      <c r="H132" s="2">
        <f t="shared" si="21"/>
        <v>0</v>
      </c>
    </row>
    <row r="133" spans="1:8" x14ac:dyDescent="0.25">
      <c r="A133" s="8"/>
      <c r="B133" s="9" t="s">
        <v>57</v>
      </c>
      <c r="C133" s="2">
        <v>0</v>
      </c>
      <c r="D133" s="2">
        <v>1091985</v>
      </c>
      <c r="E133" s="2">
        <f t="shared" si="20"/>
        <v>1091985</v>
      </c>
      <c r="F133" s="2">
        <v>850000</v>
      </c>
      <c r="G133" s="2">
        <v>850000</v>
      </c>
      <c r="H133" s="2">
        <f t="shared" si="21"/>
        <v>241985</v>
      </c>
    </row>
    <row r="134" spans="1:8" x14ac:dyDescent="0.25">
      <c r="A134" s="14" t="s">
        <v>58</v>
      </c>
      <c r="B134" s="15"/>
      <c r="C134" s="3">
        <f t="shared" ref="C134:D134" si="33">SUM(C135:C137)</f>
        <v>0</v>
      </c>
      <c r="D134" s="3">
        <f t="shared" si="33"/>
        <v>23784301</v>
      </c>
      <c r="E134" s="3">
        <f>SUM(E135:E137)</f>
        <v>23784301</v>
      </c>
      <c r="F134" s="3">
        <f t="shared" ref="F134:H134" si="34">SUM(F135:F137)</f>
        <v>20497764</v>
      </c>
      <c r="G134" s="3">
        <f t="shared" si="34"/>
        <v>20497764</v>
      </c>
      <c r="H134" s="3">
        <f t="shared" si="34"/>
        <v>3286537</v>
      </c>
    </row>
    <row r="135" spans="1:8" ht="15" customHeight="1" x14ac:dyDescent="0.25">
      <c r="A135" s="8"/>
      <c r="B135" s="9" t="s">
        <v>59</v>
      </c>
      <c r="C135" s="2">
        <v>0</v>
      </c>
      <c r="D135" s="2">
        <v>0</v>
      </c>
      <c r="E135" s="2">
        <f t="shared" si="20"/>
        <v>0</v>
      </c>
      <c r="F135" s="2">
        <v>0</v>
      </c>
      <c r="G135" s="2">
        <v>0</v>
      </c>
      <c r="H135" s="2">
        <f t="shared" si="21"/>
        <v>0</v>
      </c>
    </row>
    <row r="136" spans="1:8" x14ac:dyDescent="0.25">
      <c r="A136" s="8"/>
      <c r="B136" s="9" t="s">
        <v>60</v>
      </c>
      <c r="C136" s="2">
        <v>0</v>
      </c>
      <c r="D136" s="2">
        <v>23784301</v>
      </c>
      <c r="E136" s="2">
        <f t="shared" si="20"/>
        <v>23784301</v>
      </c>
      <c r="F136" s="2">
        <v>20497764</v>
      </c>
      <c r="G136" s="2">
        <v>20497764</v>
      </c>
      <c r="H136" s="2">
        <f t="shared" si="21"/>
        <v>3286537</v>
      </c>
    </row>
    <row r="137" spans="1:8" ht="24" x14ac:dyDescent="0.25">
      <c r="A137" s="8"/>
      <c r="B137" s="9" t="s">
        <v>61</v>
      </c>
      <c r="C137" s="2">
        <v>0</v>
      </c>
      <c r="D137" s="2">
        <v>0</v>
      </c>
      <c r="E137" s="2">
        <f t="shared" si="20"/>
        <v>0</v>
      </c>
      <c r="F137" s="2">
        <v>0</v>
      </c>
      <c r="G137" s="2">
        <v>0</v>
      </c>
      <c r="H137" s="2">
        <f t="shared" si="21"/>
        <v>0</v>
      </c>
    </row>
    <row r="138" spans="1:8" ht="27" customHeight="1" x14ac:dyDescent="0.25">
      <c r="A138" s="14" t="s">
        <v>62</v>
      </c>
      <c r="B138" s="15"/>
      <c r="C138" s="3">
        <f t="shared" ref="C138:H138" si="35">SUM(C139:C146)</f>
        <v>0</v>
      </c>
      <c r="D138" s="3">
        <f t="shared" si="35"/>
        <v>0</v>
      </c>
      <c r="E138" s="3">
        <f t="shared" si="35"/>
        <v>0</v>
      </c>
      <c r="F138" s="3">
        <f t="shared" si="35"/>
        <v>0</v>
      </c>
      <c r="G138" s="3">
        <f t="shared" si="35"/>
        <v>0</v>
      </c>
      <c r="H138" s="3">
        <f t="shared" si="35"/>
        <v>0</v>
      </c>
    </row>
    <row r="139" spans="1:8" ht="24" x14ac:dyDescent="0.25">
      <c r="A139" s="8"/>
      <c r="B139" s="9" t="s">
        <v>63</v>
      </c>
      <c r="C139" s="1">
        <v>0</v>
      </c>
      <c r="D139" s="1">
        <v>0</v>
      </c>
      <c r="E139" s="2">
        <f t="shared" si="20"/>
        <v>0</v>
      </c>
      <c r="F139" s="1">
        <v>0</v>
      </c>
      <c r="G139" s="1">
        <v>0</v>
      </c>
      <c r="H139" s="2">
        <f t="shared" si="21"/>
        <v>0</v>
      </c>
    </row>
    <row r="140" spans="1:8" x14ac:dyDescent="0.25">
      <c r="A140" s="8"/>
      <c r="B140" s="9" t="s">
        <v>64</v>
      </c>
      <c r="C140" s="1">
        <v>0</v>
      </c>
      <c r="D140" s="1">
        <v>0</v>
      </c>
      <c r="E140" s="2">
        <f t="shared" si="20"/>
        <v>0</v>
      </c>
      <c r="F140" s="1">
        <v>0</v>
      </c>
      <c r="G140" s="1">
        <v>0</v>
      </c>
      <c r="H140" s="2">
        <f t="shared" si="21"/>
        <v>0</v>
      </c>
    </row>
    <row r="141" spans="1:8" x14ac:dyDescent="0.25">
      <c r="A141" s="8"/>
      <c r="B141" s="9" t="s">
        <v>65</v>
      </c>
      <c r="C141" s="1">
        <v>0</v>
      </c>
      <c r="D141" s="1">
        <v>0</v>
      </c>
      <c r="E141" s="2">
        <f t="shared" si="20"/>
        <v>0</v>
      </c>
      <c r="F141" s="1">
        <v>0</v>
      </c>
      <c r="G141" s="1">
        <v>0</v>
      </c>
      <c r="H141" s="2">
        <f t="shared" si="21"/>
        <v>0</v>
      </c>
    </row>
    <row r="142" spans="1:8" x14ac:dyDescent="0.25">
      <c r="A142" s="8"/>
      <c r="B142" s="9" t="s">
        <v>66</v>
      </c>
      <c r="C142" s="1">
        <v>0</v>
      </c>
      <c r="D142" s="1">
        <v>0</v>
      </c>
      <c r="E142" s="2">
        <f t="shared" ref="E142:E158" si="36">C142+D142</f>
        <v>0</v>
      </c>
      <c r="F142" s="1">
        <v>0</v>
      </c>
      <c r="G142" s="1">
        <v>0</v>
      </c>
      <c r="H142" s="2">
        <f t="shared" ref="H142:H158" si="37">E142-F142</f>
        <v>0</v>
      </c>
    </row>
    <row r="143" spans="1:8" ht="24" x14ac:dyDescent="0.25">
      <c r="A143" s="8"/>
      <c r="B143" s="9" t="s">
        <v>67</v>
      </c>
      <c r="C143" s="1">
        <v>0</v>
      </c>
      <c r="D143" s="1">
        <v>0</v>
      </c>
      <c r="E143" s="2">
        <f t="shared" si="36"/>
        <v>0</v>
      </c>
      <c r="F143" s="1">
        <v>0</v>
      </c>
      <c r="G143" s="1">
        <v>0</v>
      </c>
      <c r="H143" s="2">
        <f t="shared" si="37"/>
        <v>0</v>
      </c>
    </row>
    <row r="144" spans="1:8" ht="24" x14ac:dyDescent="0.25">
      <c r="A144" s="8"/>
      <c r="B144" s="9" t="s">
        <v>68</v>
      </c>
      <c r="C144" s="1">
        <v>0</v>
      </c>
      <c r="D144" s="1">
        <v>0</v>
      </c>
      <c r="E144" s="2">
        <f t="shared" si="36"/>
        <v>0</v>
      </c>
      <c r="F144" s="1">
        <v>0</v>
      </c>
      <c r="G144" s="1">
        <v>0</v>
      </c>
      <c r="H144" s="2">
        <f t="shared" si="37"/>
        <v>0</v>
      </c>
    </row>
    <row r="145" spans="1:8" x14ac:dyDescent="0.25">
      <c r="A145" s="8"/>
      <c r="B145" s="9" t="s">
        <v>69</v>
      </c>
      <c r="C145" s="1">
        <v>0</v>
      </c>
      <c r="D145" s="1">
        <v>0</v>
      </c>
      <c r="E145" s="2">
        <f t="shared" si="36"/>
        <v>0</v>
      </c>
      <c r="F145" s="1">
        <v>0</v>
      </c>
      <c r="G145" s="1">
        <v>0</v>
      </c>
      <c r="H145" s="2">
        <f t="shared" si="37"/>
        <v>0</v>
      </c>
    </row>
    <row r="146" spans="1:8" ht="24" x14ac:dyDescent="0.25">
      <c r="A146" s="8"/>
      <c r="B146" s="9" t="s">
        <v>70</v>
      </c>
      <c r="C146" s="1">
        <v>0</v>
      </c>
      <c r="D146" s="1">
        <v>0</v>
      </c>
      <c r="E146" s="2">
        <f t="shared" si="36"/>
        <v>0</v>
      </c>
      <c r="F146" s="1">
        <v>0</v>
      </c>
      <c r="G146" s="1">
        <v>0</v>
      </c>
      <c r="H146" s="2">
        <f t="shared" si="37"/>
        <v>0</v>
      </c>
    </row>
    <row r="147" spans="1:8" x14ac:dyDescent="0.25">
      <c r="A147" s="14" t="s">
        <v>71</v>
      </c>
      <c r="B147" s="15"/>
      <c r="C147" s="3">
        <f t="shared" ref="C147:D147" si="38">SUM(C148:C150)</f>
        <v>0</v>
      </c>
      <c r="D147" s="3">
        <f t="shared" si="38"/>
        <v>4263524</v>
      </c>
      <c r="E147" s="3">
        <f>SUM(E148:E150)</f>
        <v>4263524</v>
      </c>
      <c r="F147" s="3">
        <f t="shared" ref="F147:H147" si="39">SUM(F148:F150)</f>
        <v>3679998</v>
      </c>
      <c r="G147" s="3">
        <f t="shared" si="39"/>
        <v>3630993</v>
      </c>
      <c r="H147" s="3">
        <f t="shared" si="39"/>
        <v>583526</v>
      </c>
    </row>
    <row r="148" spans="1:8" x14ac:dyDescent="0.25">
      <c r="A148" s="8"/>
      <c r="B148" s="9" t="s">
        <v>72</v>
      </c>
      <c r="C148" s="1">
        <v>0</v>
      </c>
      <c r="D148" s="1">
        <v>0</v>
      </c>
      <c r="E148" s="2">
        <f t="shared" si="36"/>
        <v>0</v>
      </c>
      <c r="F148" s="1">
        <v>0</v>
      </c>
      <c r="G148" s="1">
        <v>0</v>
      </c>
      <c r="H148" s="2">
        <f t="shared" si="37"/>
        <v>0</v>
      </c>
    </row>
    <row r="149" spans="1:8" x14ac:dyDescent="0.25">
      <c r="A149" s="8"/>
      <c r="B149" s="9" t="s">
        <v>73</v>
      </c>
      <c r="C149" s="1">
        <v>0</v>
      </c>
      <c r="D149" s="1">
        <v>0</v>
      </c>
      <c r="E149" s="2">
        <f t="shared" si="36"/>
        <v>0</v>
      </c>
      <c r="F149" s="1">
        <v>0</v>
      </c>
      <c r="G149" s="1">
        <v>0</v>
      </c>
      <c r="H149" s="2">
        <f t="shared" si="37"/>
        <v>0</v>
      </c>
    </row>
    <row r="150" spans="1:8" x14ac:dyDescent="0.25">
      <c r="A150" s="8"/>
      <c r="B150" s="9" t="s">
        <v>74</v>
      </c>
      <c r="C150" s="2">
        <v>0</v>
      </c>
      <c r="D150" s="2">
        <v>4263524</v>
      </c>
      <c r="E150" s="2">
        <f t="shared" si="36"/>
        <v>4263524</v>
      </c>
      <c r="F150" s="2">
        <v>3679998</v>
      </c>
      <c r="G150" s="2">
        <v>3630993</v>
      </c>
      <c r="H150" s="2">
        <f t="shared" si="37"/>
        <v>583526</v>
      </c>
    </row>
    <row r="151" spans="1:8" x14ac:dyDescent="0.25">
      <c r="A151" s="14" t="s">
        <v>75</v>
      </c>
      <c r="B151" s="15"/>
      <c r="C151" s="3">
        <f t="shared" ref="C151:D151" si="40">SUM(C152:C158)</f>
        <v>0</v>
      </c>
      <c r="D151" s="3">
        <f t="shared" si="40"/>
        <v>0</v>
      </c>
      <c r="E151" s="3">
        <f>SUM(E152:E158)</f>
        <v>0</v>
      </c>
      <c r="F151" s="3">
        <f t="shared" ref="F151:H151" si="41">SUM(F152:F158)</f>
        <v>0</v>
      </c>
      <c r="G151" s="3">
        <f t="shared" si="41"/>
        <v>0</v>
      </c>
      <c r="H151" s="3">
        <f t="shared" si="41"/>
        <v>0</v>
      </c>
    </row>
    <row r="152" spans="1:8" x14ac:dyDescent="0.25">
      <c r="A152" s="8"/>
      <c r="B152" s="9" t="s">
        <v>76</v>
      </c>
      <c r="C152" s="1">
        <v>0</v>
      </c>
      <c r="D152" s="1">
        <v>0</v>
      </c>
      <c r="E152" s="2">
        <f t="shared" si="36"/>
        <v>0</v>
      </c>
      <c r="F152" s="1">
        <v>0</v>
      </c>
      <c r="G152" s="1">
        <v>0</v>
      </c>
      <c r="H152" s="2">
        <f t="shared" si="37"/>
        <v>0</v>
      </c>
    </row>
    <row r="153" spans="1:8" x14ac:dyDescent="0.25">
      <c r="A153" s="8"/>
      <c r="B153" s="9" t="s">
        <v>77</v>
      </c>
      <c r="C153" s="1">
        <v>0</v>
      </c>
      <c r="D153" s="1">
        <v>0</v>
      </c>
      <c r="E153" s="2">
        <f t="shared" si="36"/>
        <v>0</v>
      </c>
      <c r="F153" s="1">
        <v>0</v>
      </c>
      <c r="G153" s="1">
        <v>0</v>
      </c>
      <c r="H153" s="2">
        <f t="shared" si="37"/>
        <v>0</v>
      </c>
    </row>
    <row r="154" spans="1:8" x14ac:dyDescent="0.25">
      <c r="A154" s="8"/>
      <c r="B154" s="9" t="s">
        <v>78</v>
      </c>
      <c r="C154" s="1">
        <v>0</v>
      </c>
      <c r="D154" s="1">
        <v>0</v>
      </c>
      <c r="E154" s="2">
        <f t="shared" si="36"/>
        <v>0</v>
      </c>
      <c r="F154" s="1">
        <v>0</v>
      </c>
      <c r="G154" s="1">
        <v>0</v>
      </c>
      <c r="H154" s="2">
        <f t="shared" si="37"/>
        <v>0</v>
      </c>
    </row>
    <row r="155" spans="1:8" x14ac:dyDescent="0.25">
      <c r="A155" s="8"/>
      <c r="B155" s="9" t="s">
        <v>79</v>
      </c>
      <c r="C155" s="1">
        <v>0</v>
      </c>
      <c r="D155" s="1">
        <v>0</v>
      </c>
      <c r="E155" s="2">
        <f t="shared" si="36"/>
        <v>0</v>
      </c>
      <c r="F155" s="1">
        <v>0</v>
      </c>
      <c r="G155" s="1">
        <v>0</v>
      </c>
      <c r="H155" s="2">
        <f t="shared" si="37"/>
        <v>0</v>
      </c>
    </row>
    <row r="156" spans="1:8" x14ac:dyDescent="0.25">
      <c r="A156" s="8"/>
      <c r="B156" s="9" t="s">
        <v>80</v>
      </c>
      <c r="C156" s="1">
        <v>0</v>
      </c>
      <c r="D156" s="1">
        <v>0</v>
      </c>
      <c r="E156" s="2">
        <f t="shared" si="36"/>
        <v>0</v>
      </c>
      <c r="F156" s="1">
        <v>0</v>
      </c>
      <c r="G156" s="1">
        <v>0</v>
      </c>
      <c r="H156" s="2">
        <f t="shared" si="37"/>
        <v>0</v>
      </c>
    </row>
    <row r="157" spans="1:8" x14ac:dyDescent="0.25">
      <c r="A157" s="8"/>
      <c r="B157" s="9" t="s">
        <v>81</v>
      </c>
      <c r="C157" s="1">
        <v>0</v>
      </c>
      <c r="D157" s="1">
        <v>0</v>
      </c>
      <c r="E157" s="2">
        <f t="shared" si="36"/>
        <v>0</v>
      </c>
      <c r="F157" s="1">
        <v>0</v>
      </c>
      <c r="G157" s="1">
        <v>0</v>
      </c>
      <c r="H157" s="2">
        <f t="shared" si="37"/>
        <v>0</v>
      </c>
    </row>
    <row r="158" spans="1:8" ht="24" x14ac:dyDescent="0.25">
      <c r="A158" s="8"/>
      <c r="B158" s="9" t="s">
        <v>82</v>
      </c>
      <c r="C158" s="1">
        <v>0</v>
      </c>
      <c r="D158" s="1">
        <v>0</v>
      </c>
      <c r="E158" s="2">
        <f t="shared" si="36"/>
        <v>0</v>
      </c>
      <c r="F158" s="1">
        <v>0</v>
      </c>
      <c r="G158" s="1">
        <v>0</v>
      </c>
      <c r="H158" s="2">
        <f t="shared" si="37"/>
        <v>0</v>
      </c>
    </row>
    <row r="159" spans="1:8" x14ac:dyDescent="0.25">
      <c r="A159" s="8"/>
      <c r="B159" s="9"/>
      <c r="C159" s="1"/>
      <c r="D159" s="1"/>
      <c r="E159" s="1"/>
      <c r="F159" s="1"/>
      <c r="G159" s="1"/>
      <c r="H159" s="1"/>
    </row>
    <row r="160" spans="1:8" x14ac:dyDescent="0.25">
      <c r="A160" s="16" t="s">
        <v>84</v>
      </c>
      <c r="B160" s="17"/>
      <c r="C160" s="5">
        <f t="shared" ref="C160:H160" si="42">C10+C85</f>
        <v>3904951958</v>
      </c>
      <c r="D160" s="5">
        <f t="shared" si="42"/>
        <v>105219258</v>
      </c>
      <c r="E160" s="5">
        <f t="shared" si="42"/>
        <v>4010171216</v>
      </c>
      <c r="F160" s="5">
        <f t="shared" si="42"/>
        <v>995207593</v>
      </c>
      <c r="G160" s="5">
        <f t="shared" si="42"/>
        <v>783742879</v>
      </c>
      <c r="H160" s="5">
        <f t="shared" si="42"/>
        <v>3014963623</v>
      </c>
    </row>
    <row r="161" spans="1:8" x14ac:dyDescent="0.25">
      <c r="D161" s="7"/>
      <c r="E161" s="7"/>
    </row>
    <row r="162" spans="1:8" ht="24" customHeight="1" x14ac:dyDescent="0.25">
      <c r="A162" s="12" t="s">
        <v>85</v>
      </c>
      <c r="B162" s="12"/>
      <c r="C162" s="12"/>
      <c r="D162" s="12"/>
      <c r="E162" s="12"/>
      <c r="F162" s="12"/>
      <c r="G162" s="13"/>
      <c r="H162" s="13"/>
    </row>
    <row r="164" spans="1:8" ht="231.75" customHeight="1" x14ac:dyDescent="0.25"/>
  </sheetData>
  <mergeCells count="31">
    <mergeCell ref="A19:B19"/>
    <mergeCell ref="A1:H1"/>
    <mergeCell ref="A2:H2"/>
    <mergeCell ref="A3:H3"/>
    <mergeCell ref="A4:H4"/>
    <mergeCell ref="A5:H5"/>
    <mergeCell ref="A6:H6"/>
    <mergeCell ref="A8:B9"/>
    <mergeCell ref="C8:G8"/>
    <mergeCell ref="H8:H9"/>
    <mergeCell ref="A10:B10"/>
    <mergeCell ref="A11:B11"/>
    <mergeCell ref="A114:B114"/>
    <mergeCell ref="A29:B29"/>
    <mergeCell ref="A39:B39"/>
    <mergeCell ref="A49:B49"/>
    <mergeCell ref="A59:B59"/>
    <mergeCell ref="A63:B63"/>
    <mergeCell ref="A72:B72"/>
    <mergeCell ref="A76:B76"/>
    <mergeCell ref="A85:B85"/>
    <mergeCell ref="A86:B86"/>
    <mergeCell ref="A94:B94"/>
    <mergeCell ref="A104:B104"/>
    <mergeCell ref="A162:H162"/>
    <mergeCell ref="A124:B124"/>
    <mergeCell ref="A134:B134"/>
    <mergeCell ref="A138:B138"/>
    <mergeCell ref="A147:B147"/>
    <mergeCell ref="A151:B151"/>
    <mergeCell ref="A160:B160"/>
  </mergeCells>
  <printOptions horizontalCentered="1"/>
  <pageMargins left="0.39370078740157483" right="0.39370078740157483" top="0.59055118110236227" bottom="0.59055118110236227" header="0" footer="0"/>
  <pageSetup scale="75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1FCF10B778145A3EFC6FB07E5FFE9" ma:contentTypeVersion="1" ma:contentTypeDescription="Crear nuevo documento." ma:contentTypeScope="" ma:versionID="fb4a844e4b9f19021f8d5f2bcd825ce0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6SWUVP667SVA-583982645-92</_dlc_DocId>
    <_dlc_DocIdUrl xmlns="87937d6b-f987-4ab3-9d7b-386aa551189b">
      <Url>https://w3.uat.edu.mx/SF/LGCG/_layouts/15/DocIdRedir.aspx?ID=6SWUVP667SVA-583982645-92</Url>
      <Description>6SWUVP667SVA-583982645-92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F1B3185-2835-4425-9905-04FB9B1274E7}"/>
</file>

<file path=customXml/itemProps2.xml><?xml version="1.0" encoding="utf-8"?>
<ds:datastoreItem xmlns:ds="http://schemas.openxmlformats.org/officeDocument/2006/customXml" ds:itemID="{02A4B078-486B-43A9-BFEC-B5D65926C910}"/>
</file>

<file path=customXml/itemProps3.xml><?xml version="1.0" encoding="utf-8"?>
<ds:datastoreItem xmlns:ds="http://schemas.openxmlformats.org/officeDocument/2006/customXml" ds:itemID="{2952AD0E-77F9-4051-A69C-D920B9F82785}"/>
</file>

<file path=customXml/itemProps4.xml><?xml version="1.0" encoding="utf-8"?>
<ds:datastoreItem xmlns:ds="http://schemas.openxmlformats.org/officeDocument/2006/customXml" ds:itemID="{F7F8055C-0129-4C98-9E07-B9BF2DA06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Ene-Mzo</vt:lpstr>
      <vt:lpstr>'Ene-Mzo'!Área_de_impresión</vt:lpstr>
      <vt:lpstr>'Ene-Mzo'!Títulos_a_imprimir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Rolando A. Lores Vazquez</dc:creator>
  <cp:lastModifiedBy>Martinez Vazquez Ana Victoria</cp:lastModifiedBy>
  <cp:lastPrinted>2019-04-10T23:20:30Z</cp:lastPrinted>
  <dcterms:created xsi:type="dcterms:W3CDTF">2018-02-27T02:07:11Z</dcterms:created>
  <dcterms:modified xsi:type="dcterms:W3CDTF">2019-04-10T23:20:33Z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0x0101000731FCF10B778145A3EFC6FB07E5FFE9</vt:lpwstr>
  </property>
  <property fmtid="{D5CDD505-2E9C-101B-9397-08002B2CF9AE}" pid="3" name="Order">
    <vt:r8>9200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dlc_DocIdItemGuid">
    <vt:lpwstr>cd2eacb2-102a-4c81-8989-c9d195276166</vt:lpwstr>
  </property>
</Properties>
</file>